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11400" activeTab="1"/>
  </bookViews>
  <sheets>
    <sheet name="Plan1" sheetId="1" r:id="rId1"/>
    <sheet name="HOSPITAIS PÚBLICOS" sheetId="2" r:id="rId2"/>
    <sheet name="HOSPITAIS PSFL" sheetId="3" r:id="rId3"/>
  </sheets>
  <externalReferences>
    <externalReference r:id="rId6"/>
  </externalReferences>
  <definedNames>
    <definedName name="_xlnm.Print_Area" localSheetId="2">'HOSPITAIS PSFL'!$A$1:$J$100</definedName>
    <definedName name="_xlnm.Print_Area" localSheetId="1">'HOSPITAIS PÚBLICOS'!$A$1:$K$44</definedName>
  </definedNames>
  <calcPr fullCalcOnLoad="1"/>
</workbook>
</file>

<file path=xl/sharedStrings.xml><?xml version="1.0" encoding="utf-8"?>
<sst xmlns="http://schemas.openxmlformats.org/spreadsheetml/2006/main" count="332" uniqueCount="276">
  <si>
    <t>Total</t>
  </si>
  <si>
    <t>[Opções]</t>
  </si>
  <si>
    <t>DEF=D:\Maisa\TABWIN\TABSIHD\DEF +2008\RD2008.DEF</t>
  </si>
  <si>
    <t>PATH=D:\Maisa\TABWIN\TABSIHD\DEF +2008\RD -2008\RD*.DBC</t>
  </si>
  <si>
    <t>Linha=Hospital PR (CNES)</t>
  </si>
  <si>
    <t>Incremento=Freqüência</t>
  </si>
  <si>
    <t>Incremento=Valor Total</t>
  </si>
  <si>
    <t>Suprime_Linhas_Zeradas=true</t>
  </si>
  <si>
    <t>Suprime_Colunas_Zeradas=true</t>
  </si>
  <si>
    <t>Não_Classificados=0</t>
  </si>
  <si>
    <t>[Seleções_Ativas]</t>
  </si>
  <si>
    <t>Hospital PR (CNES): 0015369 HOSPITAL DO TRABALHADOR</t>
  </si>
  <si>
    <t xml:space="preserve">    0017663 HOSPITAL REGIONAL DA LAPA SAO SEBASTIAO</t>
  </si>
  <si>
    <t xml:space="preserve">    0017779 HOSPITAL MUNICIPAL DE MANDIRITUBA</t>
  </si>
  <si>
    <t xml:space="preserve">    0018333 HOSPITAL MUNICIPAL NOSSA SENHORA DA LUZ DOS PINHAIS</t>
  </si>
  <si>
    <t xml:space="preserve">    0018368 HOSPITAL DE DERMATOLOGIA SANITARIA</t>
  </si>
  <si>
    <t xml:space="preserve">    0018600 HOSPITAL MUNICIPAL DE RIO BRANCO DO SUL</t>
  </si>
  <si>
    <t xml:space="preserve">    0018813 HOSPITAL MUNICIPAL DR ATTILIO TALAMINI|2384299 HOSPITAL DE CLINICAS</t>
  </si>
  <si>
    <t xml:space="preserve">    2577763 HOSPITAL DOUTOR EULALINO IGNACIO DE ANDRADE HZS</t>
  </si>
  <si>
    <t xml:space="preserve">    2578670 HOSPITAL DOUTOR ANIZIO FIGUEIREDO HZN</t>
  </si>
  <si>
    <t xml:space="preserve">    2579391 MATERNIDADE MUNICIPAL LUCILLA BALLALLAI</t>
  </si>
  <si>
    <t xml:space="preserve">    2587335 HOSPITAL UNIVERSITARIO REGIONAL DE MARINGA</t>
  </si>
  <si>
    <t xml:space="preserve">    2640244 HOSPITAL VITOR DO AMARAL|2680807 HOSPITAL MUNICIPAL DE GUARATUBA</t>
  </si>
  <si>
    <t xml:space="preserve">    2683202 HOSPITAL MUNICIPAL DR AMADEU PUPPI</t>
  </si>
  <si>
    <t xml:space="preserve">    2683210 HOSPITAL ANNA FIORILLO MENARIM</t>
  </si>
  <si>
    <t xml:space="preserve">    2687038 HOSPITAL MUNICIPAL CAROLINA LUPION</t>
  </si>
  <si>
    <t xml:space="preserve">    2687062 HOSPITAL DA CRIANCA PREF JOAO VARGAS DE OLIVEIRA</t>
  </si>
  <si>
    <t xml:space="preserve">    2687127 HOSPITAL REGIONAL DO LITORAL</t>
  </si>
  <si>
    <t xml:space="preserve">    2738368 HOSPITAL UNIVERSITARIO DO OESTE DO PARANA</t>
  </si>
  <si>
    <t xml:space="preserve">    2743477 HOSPITAL MUNICIPAL DE MARINGA THELMA VILLANOVA KASPROWICZ</t>
  </si>
  <si>
    <t xml:space="preserve">    2753278 HOSPITAL E MATERNIDADE MUNICIPAL DE SAO JOSE DOS PINHAIS</t>
  </si>
  <si>
    <t xml:space="preserve">    2781859 HOSPITAL UNIVERSITARIO REGIONAL DO NORTE DO PARANA</t>
  </si>
  <si>
    <t xml:space="preserve">    3316300 HOSPITAL REGIONAL DO NORTE PIONEIRO</t>
  </si>
  <si>
    <t xml:space="preserve">    4053214 FUNDACAO HOSPITALAR DE SAUDE MUNICIPAL DE IBAITI</t>
  </si>
  <si>
    <t xml:space="preserve">    5061989 HOSPITAL MUNICIPAL PADRE GERMANO LAUCK</t>
  </si>
  <si>
    <t xml:space="preserve">    5284201 HOSPITAL REGIONAL DO NOROESTE</t>
  </si>
  <si>
    <t xml:space="preserve">    5995280 HOSPITAL MUNICIPAL DE ARAUCARIA|6388671 HOSPITAL DO IDOSO ZILDA ARNS</t>
  </si>
  <si>
    <t xml:space="preserve">    6424341 HOSPITAL REGIONAL DO SUDOESTE WALTER ALBERTO PECOITS F B</t>
  </si>
  <si>
    <t xml:space="preserve">    6426204 HOSPITAL INFANTIL WALDEMAR MONASTIER</t>
  </si>
  <si>
    <t xml:space="preserve">    6542638 HOSPITAL REGIONAL DE PONTA GROSSA WALLACE THADEU M E SILVA</t>
  </si>
  <si>
    <t>Financiam   [2008+: 06 Média e Alta Complexidade (MAC)</t>
  </si>
  <si>
    <t>Complex proc[2008+: Média complexidade</t>
  </si>
  <si>
    <t>[Arquivos]</t>
  </si>
  <si>
    <t>RDPR1206.DBC</t>
  </si>
  <si>
    <t>RDPR1207.DBC</t>
  </si>
  <si>
    <t>RDPR1208.DBC</t>
  </si>
  <si>
    <t>RDPR1209.DBC</t>
  </si>
  <si>
    <t>RDPR1210.DBC</t>
  </si>
  <si>
    <t>RDPR1211.DBC</t>
  </si>
  <si>
    <t>RDPR1212.DBC</t>
  </si>
  <si>
    <t>RDPR1301.DBC</t>
  </si>
  <si>
    <t>RDPR1302.DBC</t>
  </si>
  <si>
    <t>RDPR1303.DBC</t>
  </si>
  <si>
    <t>RDPR1304.DBC</t>
  </si>
  <si>
    <t>RDPR1305.DBC</t>
  </si>
  <si>
    <t>Registros_Processados= 781455</t>
  </si>
  <si>
    <t>Tempo_Decorrido= 0:04</t>
  </si>
  <si>
    <t>ESTADO DO PARANÁ</t>
  </si>
  <si>
    <t>SECRETARIA DE SAÚDE DO ESTADO PARANÁ</t>
  </si>
  <si>
    <t>SUPERINTENDÊNCIA DE GESTÃO EM SAÚDE - SGS</t>
  </si>
  <si>
    <t>Período: Junho de 2012 à Maio de 2013</t>
  </si>
  <si>
    <t>HOSPITALAR</t>
  </si>
  <si>
    <t>AMBULATORIAL</t>
  </si>
  <si>
    <t>TOTAL</t>
  </si>
  <si>
    <t>HOSPITAL DO TRABALHADOR</t>
  </si>
  <si>
    <t>HOSPITAL REGIONAL DA LAPA SAO SEBASTIAO</t>
  </si>
  <si>
    <t>HOSPITAL MUNICIPAL DE MANDIRITUBA</t>
  </si>
  <si>
    <t>HOSPITAL MUNICIPAL NOSSA SENHORA DA LUZ DOS PINHAIS</t>
  </si>
  <si>
    <t>HOSPITAL DE DERMATOLOGIA SANITARIA</t>
  </si>
  <si>
    <t>HOSPITAL MUNICIPAL DE RIO BRANCO DO SUL</t>
  </si>
  <si>
    <t>HOSPITAL MUNICIPAL DR ATTILIO TALAMINI</t>
  </si>
  <si>
    <t>HOSPITAL DE CLINICAS</t>
  </si>
  <si>
    <t>HOSPITAL DOUTOR EULALINO IGNACIO DE ANDRADE HZS</t>
  </si>
  <si>
    <t>HOSPITAL DOUTOR ANIZIO FIGUEIREDO HZN</t>
  </si>
  <si>
    <t>MATERNIDADE MUNICIPAL LUCILLA BALLALLAI</t>
  </si>
  <si>
    <t>HOSPITAL UNIVERSITARIO REGIONAL DE MARINGA</t>
  </si>
  <si>
    <t>HOSPITAL VITOR DO AMARAL</t>
  </si>
  <si>
    <t>HOSPITAL MUNICIPAL DE GUARATUBA</t>
  </si>
  <si>
    <t>HOSPITAL MUNICIPAL DR AMADEU PUPPI</t>
  </si>
  <si>
    <t>HOSPITAL ANNA FIORILLO MENARIM</t>
  </si>
  <si>
    <t>HOSPITAL MUNICIPAL CAROLINA LUPION</t>
  </si>
  <si>
    <t>HOSPITAL DA CRIANCA PREF JOAO VARGAS DE OLIVEIRA</t>
  </si>
  <si>
    <t>HOSPITAL REGIONAL DO LITORAL</t>
  </si>
  <si>
    <t>HOSPITAL UNIVERSITARIO DO OESTE DO PARANA</t>
  </si>
  <si>
    <t>HOSPITAL MUNICIPAL DE MARINGA THELMA VILLANOVA KASPROWICZ</t>
  </si>
  <si>
    <t>HOSPITAL E MATERNIDADE MUNICIPAL DE SAO JOSE DOS PINHAIS</t>
  </si>
  <si>
    <t>HOSPITAL UNIVERSITARIO REGIONAL DO NORTE DO PARANA</t>
  </si>
  <si>
    <t>HOSPITAL REGIONAL DO NORTE PIONEIRO</t>
  </si>
  <si>
    <t>FUNDACAO HOSPITALAR DE SAUDE MUNICIPAL DE IBAITI</t>
  </si>
  <si>
    <t>HOSPITAL MUNICIPAL PADRE GERMANO LAUCK</t>
  </si>
  <si>
    <t>HOSPITAL REGIONAL DO NOROESTE</t>
  </si>
  <si>
    <t>HOSPITAL MUNICIPAL DE ARAUCARIA</t>
  </si>
  <si>
    <t>HOSPITAL DO IDOSO ZILDA ARNS</t>
  </si>
  <si>
    <t>HOSPITAL REGIONAL DO SUDOESTE WALTER ALBERTO PECOITS F B</t>
  </si>
  <si>
    <t>HOSPITAL INFANTIL WALDEMAR MONASTIER</t>
  </si>
  <si>
    <t>HOSPITAL REGIONAL DE PONTA GROSSA WALLACE THADEU M E SILVA</t>
  </si>
  <si>
    <t>CNES</t>
  </si>
  <si>
    <t>PRODUÇÃO AMBULATORIAL E HOSPITALAR DOS HOSPITAIS PÚBLICOS</t>
  </si>
  <si>
    <t>ESTABELECIMENTO</t>
  </si>
  <si>
    <t>NOVO IGH ANUAL</t>
  </si>
  <si>
    <t>INCENTIVO ATUAL</t>
  </si>
  <si>
    <t>PRODUÇAO AMBULATORIAL E HOSPITALAR DOS HOSPITAIS PRIVADOS SEM FINS LUCRATIVOS</t>
  </si>
  <si>
    <t>IAC ANUAL ATUAL</t>
  </si>
  <si>
    <t>IMPACTO FINANCEIRO ANUAL</t>
  </si>
  <si>
    <t>HOSPITAL ANGELINA CARON</t>
  </si>
  <si>
    <t>HOSPITAL SANTA CASA DE MISERICORDIA</t>
  </si>
  <si>
    <t>CENTRAL DIAGNOSTICO</t>
  </si>
  <si>
    <t>HOSPITAL UNIVERSITARIO EVANGELICO DE CURITIBA</t>
  </si>
  <si>
    <t>HOSPITAL SANTA CASA</t>
  </si>
  <si>
    <t>HOSPITAL UNIVERSITARIO CAJURU</t>
  </si>
  <si>
    <t>CRUZ VERMELHA BRASILEIRA FILIAL DO ESTADO DO PARANA</t>
  </si>
  <si>
    <t>HOSPITAL INFANTIL PEQUENO PRINCIPE</t>
  </si>
  <si>
    <t>HOSPITAL SAO VICENTE CIC</t>
  </si>
  <si>
    <t>HOSPITAL ERASTO GAERTNER</t>
  </si>
  <si>
    <t>FUNDACAO HOSPITALAR PINHAIS</t>
  </si>
  <si>
    <t>HOSPITAL E MATERNIDADE BOM JESUS</t>
  </si>
  <si>
    <t>SANTA CASA SAO VICENTE DE PAULO DE TERRA BOA</t>
  </si>
  <si>
    <t>HNSG HOSPITAL PROVIDENCIA MATERNO INFANTIL</t>
  </si>
  <si>
    <t>HNSG HOSPITAL DA PROVIDENCIA</t>
  </si>
  <si>
    <t>HOSPITAL PAULO FORTES</t>
  </si>
  <si>
    <t>HOSPITAL EVANGELICO DE LONDRINA</t>
  </si>
  <si>
    <t>HOSPITAL DE CARIDADE SAO PEDRO</t>
  </si>
  <si>
    <t>HOSPITAL DE CARIDADE DONA DARCY VARGAS</t>
  </si>
  <si>
    <t>HOSPITAL DE CARIDADE SAO FRANCISCO DE ASSIS</t>
  </si>
  <si>
    <t>HOSPITAL REGIONAL DE CARIDADE NOSSA SRA APARECIDA</t>
  </si>
  <si>
    <t>APMI</t>
  </si>
  <si>
    <t>HOSPITAL NOSSA SENHORA APARECIDA</t>
  </si>
  <si>
    <t>HOSPITAL SANTO ANTONIO</t>
  </si>
  <si>
    <t>IRMANDADE SANTA CASA DE ARAPONGAS</t>
  </si>
  <si>
    <t>HOSPITAL REGIONAL JOAO DE FREITAS</t>
  </si>
  <si>
    <t>HOSPITAL PRO VIDA</t>
  </si>
  <si>
    <t>CEGEN</t>
  </si>
  <si>
    <t>SANTA CASA DE BANDEIRANTES</t>
  </si>
  <si>
    <t>HCL HOSPITAL DO CANCER DE LONDRINA</t>
  </si>
  <si>
    <t>SANTA CASA DE LONDRINA</t>
  </si>
  <si>
    <t>SANTA CASA URAI</t>
  </si>
  <si>
    <t>SANTA CASA DE CORNELIO PROCOPIO</t>
  </si>
  <si>
    <t>HNSG HOSPITAL E MATERNIDADE DE RIBEIRAO DO PINHAL</t>
  </si>
  <si>
    <t>HOSPITAL DE ANDIRA</t>
  </si>
  <si>
    <t>HOSPITAL E MATERNIDADE NOSSA SENHORA DA LUZ</t>
  </si>
  <si>
    <t>HOSPITAL GERAL</t>
  </si>
  <si>
    <t>SANTA CASA</t>
  </si>
  <si>
    <t>HOSPITAL E MATERNIDADE PADRE TEZZA</t>
  </si>
  <si>
    <t>HOSPITAL BOM JESUS</t>
  </si>
  <si>
    <t>HOSPITAL MINISTRO COSTA CAVALCANTI</t>
  </si>
  <si>
    <t>INSTITUTO NOSSA SENHORA APARECIDA</t>
  </si>
  <si>
    <t>HOSPITAL E MATERNIDADE MARIA AUXILIADORA</t>
  </si>
  <si>
    <t>HOSPITAL VICENTINO</t>
  </si>
  <si>
    <t>ASSOCIACAO HOSPITALAR BOM JESUS</t>
  </si>
  <si>
    <t>HOSPITAL E MATERNIDADE DE SENGES</t>
  </si>
  <si>
    <t>HOSPITAL DE CARIDADE DE PALMEIRA</t>
  </si>
  <si>
    <t>HOSPITAL SAO CAMILO</t>
  </si>
  <si>
    <t>SANTA CASA DE MISERICORDIA DE PONTA GROSSA</t>
  </si>
  <si>
    <t>HOSPITAL EVANGELICO DE PONTA GROSSA</t>
  </si>
  <si>
    <t>HOSPITAL E MATERNIDADE DE MORRETES</t>
  </si>
  <si>
    <t>HNSG MATERNIDADE MATER DEI</t>
  </si>
  <si>
    <t>HOSPITAL CRISTO REI</t>
  </si>
  <si>
    <t>SANTA CASA DE CAMBE</t>
  </si>
  <si>
    <t>HOSPITAL E MATERNIDADE SANTA CLARA</t>
  </si>
  <si>
    <t>SANTA CASA DE MISERICORDIA N S DAS GRACAS NOVA ESPERANCA</t>
  </si>
  <si>
    <t>HOSPITAL REGIONAL CRISTO REI</t>
  </si>
  <si>
    <t>HOSPITAL RURAL JOAO XXIII</t>
  </si>
  <si>
    <t>HOSPITAL E MATERNIDADE SANTA CASA DE UBIRATA ASCAU</t>
  </si>
  <si>
    <t>HOSPITAL SAO PAULO</t>
  </si>
  <si>
    <t>SANTA CASA DE ENGENHEIRO BELTRAO</t>
  </si>
  <si>
    <t>SANTA CASA DE MISERICORDIA DE GOIOERE</t>
  </si>
  <si>
    <t>SANTA CASA INTERMUNICIPAL DE SAUDE</t>
  </si>
  <si>
    <t>HOSPITAL SANTA CATARINA</t>
  </si>
  <si>
    <t>HOSPITAL SAO LUCAS FAG</t>
  </si>
  <si>
    <t>HOSPITAL DO CANCER DE CASCAVEL UOPECCAN</t>
  </si>
  <si>
    <t>INSTITUTO SAO JOSE</t>
  </si>
  <si>
    <t>HOSPITAL BOM PASTOR</t>
  </si>
  <si>
    <t>HOSPITAL DE CARIDADE SAO VICENTE DE PAULO</t>
  </si>
  <si>
    <t>HOSPITAL SAGRADO CORACAO DE JESUS</t>
  </si>
  <si>
    <t>INSTITUTO VIRMOND</t>
  </si>
  <si>
    <t>ORGANIZACAO SAO LUCAS</t>
  </si>
  <si>
    <t>HOSPITAL SAO VICENTE DE PAULO</t>
  </si>
  <si>
    <t>HOSPITAL IRMANDADE DA SANTA CASA</t>
  </si>
  <si>
    <t>HOSPITAL E MATERNIDADE SANTA RITA</t>
  </si>
  <si>
    <t>HOSPITAL MATERNIDADE ALTO MARACANA</t>
  </si>
  <si>
    <t>SANTA CASA DE PARANAVAI</t>
  </si>
  <si>
    <t>HOSPITAL VIDA E SAUDE SAO JOAO</t>
  </si>
  <si>
    <t>HOSPITAL NOSSA SENHORA DA SAUDE</t>
  </si>
  <si>
    <t>SANTA CASA DE IRATI</t>
  </si>
  <si>
    <t>SANTA CASA DE SIQUEIRA CAMPOS</t>
  </si>
  <si>
    <t>SANTA CASA MISERICORDIA DE JACAREZINHO</t>
  </si>
  <si>
    <t>ACO</t>
  </si>
  <si>
    <t>METROPOLITANA DE SARANDI</t>
  </si>
  <si>
    <t>NOROSPAR</t>
  </si>
  <si>
    <t>HOSPITAL SAO VICENTE</t>
  </si>
  <si>
    <t>SANTA CASA DE CAMBARA</t>
  </si>
  <si>
    <t>SANTA CASA DE RIBEIRAO CLARO</t>
  </si>
  <si>
    <t>HOSPITAL SAO RAFAEL</t>
  </si>
  <si>
    <t>HOESP</t>
  </si>
  <si>
    <t>SOCIEDADE HOSPITALAR SANTA RITA AMPERE</t>
  </si>
  <si>
    <t>POLICLINICA CHOPINZINHO</t>
  </si>
  <si>
    <t>Campo Mourão</t>
  </si>
  <si>
    <t>Cianorte</t>
  </si>
  <si>
    <t>Curitiba</t>
  </si>
  <si>
    <t>Goioerê</t>
  </si>
  <si>
    <t>Mandaguari</t>
  </si>
  <si>
    <t>Maringá</t>
  </si>
  <si>
    <t>Umuarama</t>
  </si>
  <si>
    <t>Toledo</t>
  </si>
  <si>
    <t>Pinhais</t>
  </si>
  <si>
    <t>Rio Negro</t>
  </si>
  <si>
    <t>Terra Boa</t>
  </si>
  <si>
    <t>Apucarana</t>
  </si>
  <si>
    <t>São Mateus do Sul</t>
  </si>
  <si>
    <t>Londrina</t>
  </si>
  <si>
    <t>Mallet</t>
  </si>
  <si>
    <t>Rebouças</t>
  </si>
  <si>
    <t>União da Vitória</t>
  </si>
  <si>
    <t>Arapongas</t>
  </si>
  <si>
    <t>Cornélio Procópio</t>
  </si>
  <si>
    <t>Bandeirantes</t>
  </si>
  <si>
    <t>Urai</t>
  </si>
  <si>
    <t>Ribeirão do Pinhal</t>
  </si>
  <si>
    <t>Andirá</t>
  </si>
  <si>
    <t>Medianeira</t>
  </si>
  <si>
    <t>Foz do Iguaçu</t>
  </si>
  <si>
    <t>Palmeira</t>
  </si>
  <si>
    <t>Ponta Grossa</t>
  </si>
  <si>
    <t>Morretes</t>
  </si>
  <si>
    <t>Cambé</t>
  </si>
  <si>
    <t>Ubiratã</t>
  </si>
  <si>
    <t>Engenheiro Beltrão</t>
  </si>
  <si>
    <t>Cascavel</t>
  </si>
  <si>
    <t>Laranjeiras do Sul</t>
  </si>
  <si>
    <t>Turvo</t>
  </si>
  <si>
    <t>Guarapuava</t>
  </si>
  <si>
    <t>Colombo</t>
  </si>
  <si>
    <t>Paranavai</t>
  </si>
  <si>
    <t>Santo Antonio da Platina</t>
  </si>
  <si>
    <t>Irati</t>
  </si>
  <si>
    <t>Siqueira Campos</t>
  </si>
  <si>
    <t>Jacarezinho</t>
  </si>
  <si>
    <t>Sarandi</t>
  </si>
  <si>
    <t>Cambará</t>
  </si>
  <si>
    <t>Ribeirão Claro</t>
  </si>
  <si>
    <t>Ampére</t>
  </si>
  <si>
    <t>Chopinzinho</t>
  </si>
  <si>
    <t>Rio Azul</t>
  </si>
  <si>
    <t>Capitão Leonidas Marques</t>
  </si>
  <si>
    <t>Guaraniaçu</t>
  </si>
  <si>
    <t>Assai</t>
  </si>
  <si>
    <t>IMPACTO FINANCEIRO</t>
  </si>
  <si>
    <t>Rosario do Ivai</t>
  </si>
  <si>
    <t>Matelandia</t>
  </si>
  <si>
    <t>Ivaiporã</t>
  </si>
  <si>
    <t>Sengés</t>
  </si>
  <si>
    <t>Ibiporã</t>
  </si>
  <si>
    <t>Colorado</t>
  </si>
  <si>
    <t>Nova Esperança</t>
  </si>
  <si>
    <t>Astorga</t>
  </si>
  <si>
    <t>São Jorge do Ivai</t>
  </si>
  <si>
    <t>Prudentópolis</t>
  </si>
  <si>
    <t>Pitanga</t>
  </si>
  <si>
    <t>São João</t>
  </si>
  <si>
    <t>Rolândia</t>
  </si>
  <si>
    <t>Tomazina</t>
  </si>
  <si>
    <t>Campina Grande do Sul</t>
  </si>
  <si>
    <t>Município</t>
  </si>
  <si>
    <t>Lapa</t>
  </si>
  <si>
    <t>Mandirituba</t>
  </si>
  <si>
    <t>Piraquara</t>
  </si>
  <si>
    <t>Rio Branco do Sul</t>
  </si>
  <si>
    <t>São José dos Pinhais</t>
  </si>
  <si>
    <t>Guaratuba</t>
  </si>
  <si>
    <t>Castro</t>
  </si>
  <si>
    <t>Jaguariaiva</t>
  </si>
  <si>
    <t>Paranagua</t>
  </si>
  <si>
    <t>Ibaiti</t>
  </si>
  <si>
    <t>Araucária</t>
  </si>
  <si>
    <t>Francisco Beltrão</t>
  </si>
  <si>
    <t>Campo Largo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</si>
</sst>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#,##0.00;[Red]&quot;R$ &quot;#,##0.00"/>
    <numFmt numFmtId="179" formatCode="_-&quot;R$ &quot;* #,##0.00_-;&quot;-R$ &quot;* #,##0.00_-;_-&quot;R$ &quot;* \-??_-;_-@_-"/>
    <numFmt numFmtId="180" formatCode="&quot;R$&quot;#,##0.00;[Red]&quot;R$&quot;#,##0.00"/>
    <numFmt numFmtId="181" formatCode="&quot;R$&quot;\ #,##0.00;[Red]&quot;R$&quot;\ #,##0.00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58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11" fillId="11" borderId="0" applyNumberFormat="0" applyBorder="0" applyAlignment="0" applyProtection="0"/>
    <xf numFmtId="0" fontId="8" fillId="2" borderId="1" applyNumberFormat="0" applyAlignment="0" applyProtection="0"/>
    <xf numFmtId="0" fontId="9" fillId="12" borderId="2" applyNumberFormat="0" applyAlignment="0" applyProtection="0"/>
    <xf numFmtId="0" fontId="16" fillId="0" borderId="3" applyNumberFormat="0" applyFill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15" fillId="3" borderId="1" applyNumberFormat="0" applyAlignment="0" applyProtection="0"/>
    <xf numFmtId="0" fontId="7" fillId="16" borderId="0" applyNumberFormat="0" applyBorder="0" applyAlignment="0" applyProtection="0"/>
    <xf numFmtId="179" fontId="0" fillId="0" borderId="0" applyFill="0" applyBorder="0" applyAlignment="0" applyProtection="0"/>
    <xf numFmtId="0" fontId="17" fillId="8" borderId="0" applyNumberFormat="0" applyBorder="0" applyAlignment="0" applyProtection="0"/>
    <xf numFmtId="0" fontId="0" fillId="4" borderId="4" applyNumberFormat="0" applyFont="0" applyAlignment="0" applyProtection="0"/>
    <xf numFmtId="0" fontId="18" fillId="2" borderId="5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6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17" borderId="10" xfId="0" applyNumberForma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180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8" borderId="10" xfId="0" applyFill="1" applyBorder="1" applyAlignment="1">
      <alignment/>
    </xf>
    <xf numFmtId="181" fontId="0" fillId="0" borderId="10" xfId="0" applyNumberFormat="1" applyBorder="1" applyAlignment="1">
      <alignment horizontal="center"/>
    </xf>
    <xf numFmtId="181" fontId="3" fillId="8" borderId="10" xfId="0" applyNumberFormat="1" applyFont="1" applyFill="1" applyBorder="1" applyAlignment="1">
      <alignment horizontal="center"/>
    </xf>
    <xf numFmtId="178" fontId="0" fillId="8" borderId="10" xfId="0" applyNumberFormat="1" applyFill="1" applyBorder="1" applyAlignment="1">
      <alignment horizontal="center"/>
    </xf>
    <xf numFmtId="178" fontId="0" fillId="8" borderId="1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81" fontId="0" fillId="11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80" fontId="0" fillId="0" borderId="10" xfId="0" applyNumberForma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181" fontId="0" fillId="0" borderId="10" xfId="0" applyNumberFormat="1" applyFill="1" applyBorder="1" applyAlignment="1">
      <alignment horizontal="center"/>
    </xf>
    <xf numFmtId="178" fontId="0" fillId="0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78" fontId="0" fillId="0" borderId="11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78" fontId="0" fillId="0" borderId="11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2" fillId="0" borderId="10" xfId="0" applyNumberFormat="1" applyFont="1" applyBorder="1" applyAlignment="1">
      <alignment/>
    </xf>
    <xf numFmtId="4" fontId="0" fillId="0" borderId="14" xfId="45" applyNumberFormat="1" applyFont="1" applyFill="1" applyBorder="1" applyAlignment="1" applyProtection="1">
      <alignment horizontal="center" vertical="center" wrapText="1"/>
      <protection/>
    </xf>
    <xf numFmtId="0" fontId="0" fillId="8" borderId="10" xfId="0" applyFill="1" applyBorder="1" applyAlignment="1">
      <alignment/>
    </xf>
    <xf numFmtId="178" fontId="4" fillId="0" borderId="10" xfId="0" applyNumberFormat="1" applyFont="1" applyBorder="1" applyAlignment="1">
      <alignment/>
    </xf>
    <xf numFmtId="178" fontId="3" fillId="0" borderId="1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178" fontId="2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0" fillId="11" borderId="10" xfId="0" applyFont="1" applyFill="1" applyBorder="1" applyAlignment="1">
      <alignment/>
    </xf>
    <xf numFmtId="180" fontId="0" fillId="11" borderId="10" xfId="0" applyNumberFormat="1" applyFont="1" applyFill="1" applyBorder="1" applyAlignment="1">
      <alignment horizontal="center"/>
    </xf>
    <xf numFmtId="180" fontId="0" fillId="11" borderId="12" xfId="0" applyNumberFormat="1" applyFont="1" applyFill="1" applyBorder="1" applyAlignment="1">
      <alignment horizontal="center"/>
    </xf>
    <xf numFmtId="178" fontId="0" fillId="11" borderId="10" xfId="0" applyNumberFormat="1" applyFont="1" applyFill="1" applyBorder="1" applyAlignment="1">
      <alignment horizontal="center"/>
    </xf>
    <xf numFmtId="0" fontId="0" fillId="11" borderId="10" xfId="0" applyFont="1" applyFill="1" applyBorder="1" applyAlignment="1">
      <alignment/>
    </xf>
    <xf numFmtId="178" fontId="22" fillId="11" borderId="10" xfId="0" applyNumberFormat="1" applyFont="1" applyFill="1" applyBorder="1" applyAlignment="1">
      <alignment horizontal="center"/>
    </xf>
    <xf numFmtId="178" fontId="3" fillId="11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Neutra" xfId="46"/>
    <cellStyle name="Nota" xfId="47"/>
    <cellStyle name="Saída" xfId="48"/>
    <cellStyle name="Texto de Aviso" xfId="49"/>
    <cellStyle name="Texto Explicativo" xfId="50"/>
    <cellStyle name="Título" xfId="51"/>
    <cellStyle name="Título 1" xfId="52"/>
    <cellStyle name="Título 2" xfId="53"/>
    <cellStyle name="Título 3" xfId="54"/>
    <cellStyle name="Título 4" xfId="55"/>
    <cellStyle name="Total" xfId="5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0</xdr:row>
      <xdr:rowOff>38100</xdr:rowOff>
    </xdr:from>
    <xdr:to>
      <xdr:col>8</xdr:col>
      <xdr:colOff>1171575</xdr:colOff>
      <xdr:row>3</xdr:row>
      <xdr:rowOff>0</xdr:rowOff>
    </xdr:to>
    <xdr:pic>
      <xdr:nvPicPr>
        <xdr:cNvPr id="1" name="Picture 65" descr="LOGO_SAUDE_P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82475" y="38100"/>
          <a:ext cx="1000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liana.eggers\Configura&#231;&#245;es%20locais\Temporary%20Internet%20Files\Content.IE5\2E7AFGSO\FONTE%20117%20-%20JANEIRO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 2014"/>
      <sheetName val="MÉDIA COMP AMB"/>
    </sheetNames>
    <sheetDataSet>
      <sheetData sheetId="0">
        <row r="5">
          <cell r="H5">
            <v>105314.88</v>
          </cell>
        </row>
        <row r="6">
          <cell r="H6">
            <v>591014.93</v>
          </cell>
        </row>
        <row r="7">
          <cell r="H7">
            <v>50204.92</v>
          </cell>
        </row>
        <row r="8">
          <cell r="H8">
            <v>68562.38</v>
          </cell>
        </row>
        <row r="9">
          <cell r="H9">
            <v>10581.88</v>
          </cell>
        </row>
        <row r="10">
          <cell r="H10">
            <v>160964.84</v>
          </cell>
        </row>
        <row r="11">
          <cell r="H11">
            <v>1231677.1</v>
          </cell>
        </row>
        <row r="12">
          <cell r="H12">
            <v>141967.9</v>
          </cell>
        </row>
        <row r="13">
          <cell r="H13">
            <v>178122.71</v>
          </cell>
        </row>
        <row r="14">
          <cell r="H14">
            <v>86532.17</v>
          </cell>
        </row>
        <row r="16">
          <cell r="H16">
            <v>81741.71</v>
          </cell>
        </row>
        <row r="17">
          <cell r="H17">
            <v>213681.79</v>
          </cell>
        </row>
        <row r="18">
          <cell r="H18">
            <v>59253.46</v>
          </cell>
        </row>
        <row r="19">
          <cell r="H19">
            <v>27976.38</v>
          </cell>
        </row>
        <row r="20">
          <cell r="H20">
            <v>182403.04</v>
          </cell>
        </row>
        <row r="21">
          <cell r="H21">
            <v>326920.12</v>
          </cell>
        </row>
        <row r="22">
          <cell r="H22">
            <v>83403</v>
          </cell>
        </row>
        <row r="23">
          <cell r="H23">
            <v>230422.96</v>
          </cell>
        </row>
        <row r="24">
          <cell r="H24">
            <v>129882.67</v>
          </cell>
        </row>
        <row r="25">
          <cell r="H25">
            <v>50270.63</v>
          </cell>
        </row>
        <row r="26">
          <cell r="H26">
            <v>48728.13</v>
          </cell>
        </row>
        <row r="27">
          <cell r="H27">
            <v>78044.42</v>
          </cell>
        </row>
        <row r="28">
          <cell r="H28">
            <v>16826.23</v>
          </cell>
        </row>
        <row r="29">
          <cell r="H29">
            <v>254806.16</v>
          </cell>
        </row>
        <row r="30">
          <cell r="H30">
            <v>70307.54</v>
          </cell>
        </row>
        <row r="31">
          <cell r="H31">
            <v>108235.25</v>
          </cell>
        </row>
        <row r="32">
          <cell r="H32">
            <v>359551.65</v>
          </cell>
        </row>
        <row r="33">
          <cell r="H33">
            <v>64234.46</v>
          </cell>
        </row>
        <row r="34">
          <cell r="H34">
            <v>180359.87</v>
          </cell>
        </row>
        <row r="35">
          <cell r="H35">
            <v>31538.29</v>
          </cell>
        </row>
        <row r="36">
          <cell r="H36">
            <v>26496.21</v>
          </cell>
        </row>
        <row r="37">
          <cell r="H37">
            <v>17273.54</v>
          </cell>
        </row>
        <row r="38">
          <cell r="H38">
            <v>26763.67</v>
          </cell>
        </row>
        <row r="39">
          <cell r="H39">
            <v>139796</v>
          </cell>
        </row>
        <row r="40">
          <cell r="H40">
            <v>336770.13</v>
          </cell>
        </row>
        <row r="41">
          <cell r="H41">
            <v>47357.2</v>
          </cell>
        </row>
        <row r="42">
          <cell r="H42">
            <v>419192.6</v>
          </cell>
        </row>
        <row r="43">
          <cell r="H43">
            <v>17342.83</v>
          </cell>
        </row>
        <row r="44">
          <cell r="H44">
            <v>17948.92</v>
          </cell>
        </row>
        <row r="45">
          <cell r="H45">
            <v>87255.58</v>
          </cell>
        </row>
        <row r="46">
          <cell r="H46">
            <v>131941.21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6"/>
  <sheetViews>
    <sheetView zoomScalePageLayoutView="0" workbookViewId="0" topLeftCell="A1">
      <selection activeCell="I9" sqref="I9"/>
    </sheetView>
  </sheetViews>
  <sheetFormatPr defaultColWidth="8.8515625" defaultRowHeight="12.75"/>
  <sheetData>
    <row r="1" ht="12.75">
      <c r="A1" t="s">
        <v>1</v>
      </c>
    </row>
    <row r="2" ht="12.75">
      <c r="A2" t="s">
        <v>2</v>
      </c>
    </row>
    <row r="3" ht="12.75">
      <c r="A3" t="s">
        <v>3</v>
      </c>
    </row>
    <row r="4" ht="12.75">
      <c r="A4" t="s">
        <v>4</v>
      </c>
    </row>
    <row r="5" ht="12.75">
      <c r="A5" t="s">
        <v>5</v>
      </c>
    </row>
    <row r="6" ht="12.75">
      <c r="A6" t="s">
        <v>6</v>
      </c>
    </row>
    <row r="7" ht="12.75">
      <c r="A7" t="s">
        <v>7</v>
      </c>
    </row>
    <row r="8" ht="12.75">
      <c r="A8" t="s">
        <v>8</v>
      </c>
    </row>
    <row r="9" ht="12.75">
      <c r="A9" t="s">
        <v>9</v>
      </c>
    </row>
    <row r="10" ht="12.75">
      <c r="A10" t="s">
        <v>10</v>
      </c>
    </row>
    <row r="11" ht="12.75">
      <c r="A11" t="s">
        <v>11</v>
      </c>
    </row>
    <row r="12" ht="12.75">
      <c r="A12" t="s">
        <v>12</v>
      </c>
    </row>
    <row r="13" ht="12.75">
      <c r="A13" t="s">
        <v>13</v>
      </c>
    </row>
    <row r="14" ht="12.75">
      <c r="A14" t="s">
        <v>14</v>
      </c>
    </row>
    <row r="15" ht="12.75">
      <c r="A15" t="s">
        <v>15</v>
      </c>
    </row>
    <row r="16" ht="12.75">
      <c r="A16" t="s">
        <v>16</v>
      </c>
    </row>
    <row r="17" ht="12.75">
      <c r="A17" t="s">
        <v>17</v>
      </c>
    </row>
    <row r="18" ht="12.75">
      <c r="A18" t="s">
        <v>18</v>
      </c>
    </row>
    <row r="19" ht="12.75">
      <c r="A19" t="s">
        <v>19</v>
      </c>
    </row>
    <row r="20" ht="12.75">
      <c r="A20" t="s">
        <v>20</v>
      </c>
    </row>
    <row r="21" ht="12.75">
      <c r="A21" t="s">
        <v>21</v>
      </c>
    </row>
    <row r="22" ht="12.75">
      <c r="A22" t="s">
        <v>22</v>
      </c>
    </row>
    <row r="23" ht="12.75">
      <c r="A23" t="s">
        <v>23</v>
      </c>
    </row>
    <row r="24" ht="12.75">
      <c r="A24" t="s">
        <v>24</v>
      </c>
    </row>
    <row r="25" ht="12.75">
      <c r="A25" t="s">
        <v>25</v>
      </c>
    </row>
    <row r="26" ht="12.75">
      <c r="A26" t="s">
        <v>26</v>
      </c>
    </row>
    <row r="27" ht="12.75">
      <c r="A27" t="s">
        <v>27</v>
      </c>
    </row>
    <row r="28" ht="12.75">
      <c r="A28" t="s">
        <v>28</v>
      </c>
    </row>
    <row r="29" ht="12.75">
      <c r="A29" t="s">
        <v>29</v>
      </c>
    </row>
    <row r="30" ht="12.75">
      <c r="A30" t="s">
        <v>30</v>
      </c>
    </row>
    <row r="31" ht="12.75">
      <c r="A31" t="s">
        <v>31</v>
      </c>
    </row>
    <row r="32" ht="12.75">
      <c r="A32" t="s">
        <v>32</v>
      </c>
    </row>
    <row r="33" ht="12.75">
      <c r="A33" t="s">
        <v>33</v>
      </c>
    </row>
    <row r="34" ht="12.75">
      <c r="A34" t="s">
        <v>34</v>
      </c>
    </row>
    <row r="35" ht="12.75">
      <c r="A35" t="s">
        <v>35</v>
      </c>
    </row>
    <row r="36" ht="12.75">
      <c r="A36" t="s">
        <v>36</v>
      </c>
    </row>
    <row r="37" ht="12.75">
      <c r="A37" t="s">
        <v>37</v>
      </c>
    </row>
    <row r="38" ht="12.75">
      <c r="A38" t="s">
        <v>38</v>
      </c>
    </row>
    <row r="39" ht="12.75">
      <c r="A39" t="s">
        <v>39</v>
      </c>
    </row>
    <row r="40" ht="12.75">
      <c r="A40" t="s">
        <v>40</v>
      </c>
    </row>
    <row r="41" ht="12.75">
      <c r="A41" t="s">
        <v>41</v>
      </c>
    </row>
    <row r="42" ht="12.75">
      <c r="A42" t="s">
        <v>42</v>
      </c>
    </row>
    <row r="43" ht="12.75">
      <c r="A43" t="s">
        <v>43</v>
      </c>
    </row>
    <row r="44" ht="12.75">
      <c r="A44" t="s">
        <v>44</v>
      </c>
    </row>
    <row r="45" ht="12.75">
      <c r="A45" t="s">
        <v>45</v>
      </c>
    </row>
    <row r="46" ht="12.75">
      <c r="A46" t="s">
        <v>46</v>
      </c>
    </row>
    <row r="47" ht="12.75">
      <c r="A47" t="s">
        <v>47</v>
      </c>
    </row>
    <row r="48" ht="12.75">
      <c r="A48" t="s">
        <v>48</v>
      </c>
    </row>
    <row r="49" ht="12.75">
      <c r="A49" t="s">
        <v>49</v>
      </c>
    </row>
    <row r="50" ht="12.75">
      <c r="A50" t="s">
        <v>50</v>
      </c>
    </row>
    <row r="51" ht="12.75">
      <c r="A51" t="s">
        <v>51</v>
      </c>
    </row>
    <row r="52" ht="12.75">
      <c r="A52" t="s">
        <v>52</v>
      </c>
    </row>
    <row r="53" ht="12.75">
      <c r="A53" t="s">
        <v>53</v>
      </c>
    </row>
    <row r="54" ht="12.75">
      <c r="A54" t="s">
        <v>54</v>
      </c>
    </row>
    <row r="55" ht="12.75">
      <c r="A55" t="s">
        <v>55</v>
      </c>
    </row>
    <row r="56" ht="12.75">
      <c r="A56" t="s">
        <v>56</v>
      </c>
    </row>
  </sheetData>
  <sheetProtection/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3"/>
  <sheetViews>
    <sheetView tabSelected="1" zoomScalePageLayoutView="0" workbookViewId="0" topLeftCell="C1">
      <selection activeCell="D21" sqref="D21"/>
    </sheetView>
  </sheetViews>
  <sheetFormatPr defaultColWidth="11.421875" defaultRowHeight="12.75"/>
  <cols>
    <col min="1" max="1" width="5.28125" style="0" customWidth="1"/>
    <col min="2" max="2" width="10.8515625" style="0" customWidth="1"/>
    <col min="3" max="3" width="22.8515625" style="0" customWidth="1"/>
    <col min="4" max="4" width="68.00390625" style="0" bestFit="1" customWidth="1"/>
    <col min="5" max="5" width="19.421875" style="1" customWidth="1"/>
    <col min="6" max="6" width="18.140625" style="1" customWidth="1"/>
    <col min="7" max="7" width="16.7109375" style="0" customWidth="1"/>
    <col min="8" max="8" width="18.8515625" style="0" customWidth="1"/>
    <col min="9" max="9" width="18.28125" style="0" customWidth="1"/>
    <col min="10" max="10" width="26.00390625" style="0" customWidth="1"/>
  </cols>
  <sheetData>
    <row r="1" spans="2:9" ht="12.75" customHeight="1">
      <c r="B1" s="62" t="s">
        <v>57</v>
      </c>
      <c r="C1" s="62"/>
      <c r="D1" s="62"/>
      <c r="E1" s="62"/>
      <c r="F1" s="62"/>
      <c r="G1" s="62"/>
      <c r="H1" s="62"/>
      <c r="I1" s="62"/>
    </row>
    <row r="2" spans="2:9" ht="12.75" customHeight="1">
      <c r="B2" s="62" t="s">
        <v>58</v>
      </c>
      <c r="C2" s="62"/>
      <c r="D2" s="62"/>
      <c r="E2" s="62"/>
      <c r="F2" s="62"/>
      <c r="G2" s="62"/>
      <c r="H2" s="62"/>
      <c r="I2" s="62"/>
    </row>
    <row r="3" spans="2:9" ht="12.75" customHeight="1">
      <c r="B3" s="62" t="s">
        <v>59</v>
      </c>
      <c r="C3" s="62"/>
      <c r="D3" s="62"/>
      <c r="E3" s="62"/>
      <c r="F3" s="62"/>
      <c r="G3" s="62"/>
      <c r="H3" s="62"/>
      <c r="I3" s="62"/>
    </row>
    <row r="4" spans="2:6" ht="13.5" thickBot="1">
      <c r="B4" s="2"/>
      <c r="C4" s="2"/>
      <c r="D4" s="2"/>
      <c r="E4" s="3"/>
      <c r="F4" s="3"/>
    </row>
    <row r="5" spans="2:9" ht="12.75" customHeight="1" thickBot="1">
      <c r="B5" s="58" t="s">
        <v>97</v>
      </c>
      <c r="C5" s="59"/>
      <c r="D5" s="59"/>
      <c r="E5" s="59"/>
      <c r="F5" s="59"/>
      <c r="G5" s="59"/>
      <c r="H5" s="59"/>
      <c r="I5" s="60"/>
    </row>
    <row r="6" spans="2:6" ht="12.75">
      <c r="B6" s="4"/>
      <c r="C6" s="4"/>
      <c r="D6" s="4"/>
      <c r="E6" s="4"/>
      <c r="F6" s="4"/>
    </row>
    <row r="7" spans="2:9" ht="12.75">
      <c r="B7" s="61" t="s">
        <v>60</v>
      </c>
      <c r="C7" s="61"/>
      <c r="D7" s="61"/>
      <c r="E7" s="61"/>
      <c r="F7" s="61"/>
      <c r="G7" s="61"/>
      <c r="H7" s="61"/>
      <c r="I7" s="61"/>
    </row>
    <row r="9" spans="2:10" ht="12.75">
      <c r="B9" s="6" t="s">
        <v>96</v>
      </c>
      <c r="C9" s="14" t="s">
        <v>262</v>
      </c>
      <c r="D9" s="14" t="s">
        <v>98</v>
      </c>
      <c r="E9" s="5" t="s">
        <v>61</v>
      </c>
      <c r="F9" s="10" t="s">
        <v>62</v>
      </c>
      <c r="G9" s="12" t="s">
        <v>63</v>
      </c>
      <c r="H9" s="6" t="s">
        <v>99</v>
      </c>
      <c r="I9" s="6" t="s">
        <v>100</v>
      </c>
      <c r="J9" s="15" t="s">
        <v>246</v>
      </c>
    </row>
    <row r="10" spans="2:10" ht="12.75">
      <c r="B10" s="9">
        <v>15369</v>
      </c>
      <c r="C10" s="9" t="s">
        <v>198</v>
      </c>
      <c r="D10" s="19" t="s">
        <v>64</v>
      </c>
      <c r="E10" s="22">
        <v>19729500.409999732</v>
      </c>
      <c r="F10" s="22">
        <v>3969455.740000253</v>
      </c>
      <c r="G10" s="22">
        <f aca="true" t="shared" si="0" ref="G10:G17">SUM(E10:F10)</f>
        <v>23698956.149999984</v>
      </c>
      <c r="H10" s="23">
        <f>G10*0.6</f>
        <v>14219373.68999999</v>
      </c>
      <c r="I10" s="19"/>
      <c r="J10" s="41"/>
    </row>
    <row r="11" spans="2:10" ht="12.75">
      <c r="B11" s="9">
        <v>17663</v>
      </c>
      <c r="C11" s="9" t="s">
        <v>263</v>
      </c>
      <c r="D11" s="7" t="s">
        <v>65</v>
      </c>
      <c r="E11" s="8">
        <v>1600592.9</v>
      </c>
      <c r="F11" s="8">
        <v>75624.30999999991</v>
      </c>
      <c r="G11" s="8">
        <f t="shared" si="0"/>
        <v>1676217.2099999997</v>
      </c>
      <c r="H11" s="13">
        <f aca="true" t="shared" si="1" ref="H11:H16">G11*0.5</f>
        <v>838108.6049999999</v>
      </c>
      <c r="I11" s="8"/>
      <c r="J11" s="7"/>
    </row>
    <row r="12" spans="2:10" ht="12.75">
      <c r="B12" s="9">
        <v>17779</v>
      </c>
      <c r="C12" s="9" t="s">
        <v>264</v>
      </c>
      <c r="D12" s="7" t="s">
        <v>66</v>
      </c>
      <c r="E12" s="8">
        <v>213520.7</v>
      </c>
      <c r="F12" s="8">
        <v>216735.6800000018</v>
      </c>
      <c r="G12" s="8">
        <f t="shared" si="0"/>
        <v>430256.3800000018</v>
      </c>
      <c r="H12" s="13">
        <f t="shared" si="1"/>
        <v>215128.1900000009</v>
      </c>
      <c r="I12" s="8"/>
      <c r="J12" s="7"/>
    </row>
    <row r="13" spans="2:10" ht="12.75">
      <c r="B13" s="9">
        <v>18333</v>
      </c>
      <c r="C13" s="9" t="s">
        <v>204</v>
      </c>
      <c r="D13" s="7" t="s">
        <v>67</v>
      </c>
      <c r="E13" s="8">
        <v>1690458.8999999918</v>
      </c>
      <c r="F13" s="8">
        <v>1880314.449999847</v>
      </c>
      <c r="G13" s="8">
        <f t="shared" si="0"/>
        <v>3570773.3499998385</v>
      </c>
      <c r="H13" s="13">
        <f t="shared" si="1"/>
        <v>1785386.6749999193</v>
      </c>
      <c r="I13" s="8"/>
      <c r="J13" s="7"/>
    </row>
    <row r="14" spans="2:10" ht="12.75">
      <c r="B14" s="9">
        <v>18368</v>
      </c>
      <c r="C14" s="9" t="s">
        <v>265</v>
      </c>
      <c r="D14" s="7" t="s">
        <v>68</v>
      </c>
      <c r="E14" s="8">
        <v>67489.55</v>
      </c>
      <c r="F14" s="11"/>
      <c r="G14" s="8">
        <f t="shared" si="0"/>
        <v>67489.55</v>
      </c>
      <c r="H14" s="13">
        <f t="shared" si="1"/>
        <v>33744.775</v>
      </c>
      <c r="I14" s="8"/>
      <c r="J14" s="7"/>
    </row>
    <row r="15" spans="2:10" ht="12.75">
      <c r="B15" s="9">
        <v>18600</v>
      </c>
      <c r="C15" s="9" t="s">
        <v>266</v>
      </c>
      <c r="D15" s="7" t="s">
        <v>69</v>
      </c>
      <c r="E15" s="8">
        <v>448643.489999999</v>
      </c>
      <c r="F15" s="8">
        <v>125303.64</v>
      </c>
      <c r="G15" s="8">
        <f t="shared" si="0"/>
        <v>573947.129999999</v>
      </c>
      <c r="H15" s="13">
        <f t="shared" si="1"/>
        <v>286973.5649999995</v>
      </c>
      <c r="I15" s="8"/>
      <c r="J15" s="7"/>
    </row>
    <row r="16" spans="2:10" ht="12.75">
      <c r="B16" s="9">
        <v>18813</v>
      </c>
      <c r="C16" s="9" t="s">
        <v>267</v>
      </c>
      <c r="D16" s="7" t="s">
        <v>70</v>
      </c>
      <c r="E16" s="8">
        <v>163401.02</v>
      </c>
      <c r="F16" s="8">
        <v>418674.60999995307</v>
      </c>
      <c r="G16" s="8">
        <f t="shared" si="0"/>
        <v>582075.6299999531</v>
      </c>
      <c r="H16" s="13">
        <f t="shared" si="1"/>
        <v>291037.81499997654</v>
      </c>
      <c r="I16" s="8"/>
      <c r="J16" s="7"/>
    </row>
    <row r="17" spans="2:10" ht="12.75">
      <c r="B17" s="9">
        <v>2384299</v>
      </c>
      <c r="C17" s="9" t="s">
        <v>198</v>
      </c>
      <c r="D17" s="19" t="s">
        <v>71</v>
      </c>
      <c r="E17" s="22">
        <v>15405307.94000004</v>
      </c>
      <c r="F17" s="22">
        <v>13917163.519996801</v>
      </c>
      <c r="G17" s="22">
        <f t="shared" si="0"/>
        <v>29322471.45999684</v>
      </c>
      <c r="H17" s="23">
        <f>G17*0.6</f>
        <v>17593482.875998106</v>
      </c>
      <c r="I17" s="19"/>
      <c r="J17" s="41"/>
    </row>
    <row r="18" spans="2:10" ht="12.75">
      <c r="B18" s="9">
        <v>2577283</v>
      </c>
      <c r="C18" s="9" t="s">
        <v>245</v>
      </c>
      <c r="D18" s="7" t="s">
        <v>130</v>
      </c>
      <c r="E18" s="17">
        <v>1438145.64</v>
      </c>
      <c r="F18" s="17">
        <v>148611.68</v>
      </c>
      <c r="G18" s="17">
        <f>E18+F18</f>
        <v>1586757.3199999998</v>
      </c>
      <c r="H18" s="20">
        <f>G18*0.5</f>
        <v>793378.6599999999</v>
      </c>
      <c r="I18" s="7"/>
      <c r="J18" s="7"/>
    </row>
    <row r="19" spans="2:10" ht="12.75">
      <c r="B19" s="9">
        <v>2577763</v>
      </c>
      <c r="C19" s="9" t="s">
        <v>209</v>
      </c>
      <c r="D19" s="7" t="s">
        <v>72</v>
      </c>
      <c r="E19" s="8">
        <v>2192794.519999966</v>
      </c>
      <c r="F19" s="8">
        <v>1466114.2499999187</v>
      </c>
      <c r="G19" s="8">
        <f aca="true" t="shared" si="2" ref="G19:G42">SUM(E19:F19)</f>
        <v>3658908.769999885</v>
      </c>
      <c r="H19" s="13">
        <f>G19*0.5</f>
        <v>1829454.3849999425</v>
      </c>
      <c r="I19" s="7"/>
      <c r="J19" s="7"/>
    </row>
    <row r="20" spans="2:10" ht="12.75">
      <c r="B20" s="9">
        <v>2578670</v>
      </c>
      <c r="C20" s="9" t="s">
        <v>209</v>
      </c>
      <c r="D20" s="7" t="s">
        <v>73</v>
      </c>
      <c r="E20" s="8">
        <v>2267934.9099999904</v>
      </c>
      <c r="F20" s="8">
        <v>1888373.9299999198</v>
      </c>
      <c r="G20" s="8">
        <f t="shared" si="2"/>
        <v>4156308.8399999104</v>
      </c>
      <c r="H20" s="13">
        <f>G20*0.5</f>
        <v>2078154.4199999552</v>
      </c>
      <c r="I20" s="7"/>
      <c r="J20" s="7"/>
    </row>
    <row r="21" spans="2:10" ht="12.75">
      <c r="B21" s="9">
        <v>2579391</v>
      </c>
      <c r="C21" s="9" t="s">
        <v>209</v>
      </c>
      <c r="D21" s="7" t="s">
        <v>74</v>
      </c>
      <c r="E21" s="8">
        <v>2192082.9300000337</v>
      </c>
      <c r="F21" s="8">
        <v>70046.44000000009</v>
      </c>
      <c r="G21" s="8">
        <f t="shared" si="2"/>
        <v>2262129.3700000336</v>
      </c>
      <c r="H21" s="13">
        <f>G21*0.5</f>
        <v>1131064.6850000168</v>
      </c>
      <c r="I21" s="7"/>
      <c r="J21" s="7"/>
    </row>
    <row r="22" spans="2:10" ht="12.75">
      <c r="B22" s="9">
        <v>2587335</v>
      </c>
      <c r="C22" s="9" t="s">
        <v>201</v>
      </c>
      <c r="D22" s="19" t="s">
        <v>75</v>
      </c>
      <c r="E22" s="22">
        <v>7175796.200000179</v>
      </c>
      <c r="F22" s="22">
        <v>3634229.320000384</v>
      </c>
      <c r="G22" s="22">
        <f t="shared" si="2"/>
        <v>10810025.520000562</v>
      </c>
      <c r="H22" s="23">
        <f>G22*0.6</f>
        <v>6486015.312000337</v>
      </c>
      <c r="I22" s="19"/>
      <c r="J22" s="41"/>
    </row>
    <row r="23" spans="2:10" ht="12.75">
      <c r="B23" s="9">
        <v>2640244</v>
      </c>
      <c r="C23" s="9" t="s">
        <v>198</v>
      </c>
      <c r="D23" s="7" t="s">
        <v>76</v>
      </c>
      <c r="E23" s="8">
        <v>2568292.9400000186</v>
      </c>
      <c r="F23" s="8">
        <v>271873.490000008</v>
      </c>
      <c r="G23" s="8">
        <f t="shared" si="2"/>
        <v>2840166.4300000267</v>
      </c>
      <c r="H23" s="13">
        <f aca="true" t="shared" si="3" ref="H23:H29">G23*0.5</f>
        <v>1420083.2150000134</v>
      </c>
      <c r="I23" s="7"/>
      <c r="J23" s="7"/>
    </row>
    <row r="24" spans="2:10" ht="12.75">
      <c r="B24" s="9">
        <v>2680807</v>
      </c>
      <c r="C24" s="9" t="s">
        <v>268</v>
      </c>
      <c r="D24" s="7" t="s">
        <v>77</v>
      </c>
      <c r="E24" s="8">
        <v>551543.4599999978</v>
      </c>
      <c r="F24" s="8">
        <v>6466.54</v>
      </c>
      <c r="G24" s="8">
        <f t="shared" si="2"/>
        <v>558009.9999999978</v>
      </c>
      <c r="H24" s="13">
        <f t="shared" si="3"/>
        <v>279004.9999999989</v>
      </c>
      <c r="I24" s="7"/>
      <c r="J24" s="7"/>
    </row>
    <row r="25" spans="2:10" ht="12.75">
      <c r="B25" s="9">
        <v>2683202</v>
      </c>
      <c r="C25" s="9" t="s">
        <v>222</v>
      </c>
      <c r="D25" s="7" t="s">
        <v>78</v>
      </c>
      <c r="E25" s="8">
        <v>1843073.5099999742</v>
      </c>
      <c r="F25" s="8">
        <v>1509811.7599999276</v>
      </c>
      <c r="G25" s="8">
        <f t="shared" si="2"/>
        <v>3352885.2699999018</v>
      </c>
      <c r="H25" s="13">
        <f t="shared" si="3"/>
        <v>1676442.6349999509</v>
      </c>
      <c r="I25" s="7"/>
      <c r="J25" s="7"/>
    </row>
    <row r="26" spans="2:10" ht="12.75">
      <c r="B26" s="9">
        <v>2683210</v>
      </c>
      <c r="C26" s="9" t="s">
        <v>269</v>
      </c>
      <c r="D26" s="7" t="s">
        <v>79</v>
      </c>
      <c r="E26" s="8">
        <v>3022353.5299999816</v>
      </c>
      <c r="F26" s="8">
        <v>197038.61000000115</v>
      </c>
      <c r="G26" s="8">
        <f t="shared" si="2"/>
        <v>3219392.139999983</v>
      </c>
      <c r="H26" s="13">
        <f t="shared" si="3"/>
        <v>1609696.0699999915</v>
      </c>
      <c r="I26" s="7"/>
      <c r="J26" s="7"/>
    </row>
    <row r="27" spans="2:10" ht="12.75">
      <c r="B27" s="9">
        <v>2687038</v>
      </c>
      <c r="C27" s="9" t="s">
        <v>270</v>
      </c>
      <c r="D27" s="7" t="s">
        <v>80</v>
      </c>
      <c r="E27" s="8">
        <v>894853.6799999926</v>
      </c>
      <c r="F27" s="8">
        <v>266405.40000000456</v>
      </c>
      <c r="G27" s="8">
        <f t="shared" si="2"/>
        <v>1161259.0799999973</v>
      </c>
      <c r="H27" s="13">
        <f t="shared" si="3"/>
        <v>580629.5399999986</v>
      </c>
      <c r="I27" s="7"/>
      <c r="J27" s="7"/>
    </row>
    <row r="28" spans="2:10" ht="12.75">
      <c r="B28" s="9">
        <v>2687062</v>
      </c>
      <c r="C28" s="9" t="s">
        <v>222</v>
      </c>
      <c r="D28" s="7" t="s">
        <v>81</v>
      </c>
      <c r="E28" s="8">
        <v>1153941.9</v>
      </c>
      <c r="F28" s="8">
        <v>487487.47</v>
      </c>
      <c r="G28" s="8">
        <f t="shared" si="2"/>
        <v>1641429.3699999999</v>
      </c>
      <c r="H28" s="13">
        <f t="shared" si="3"/>
        <v>820714.6849999999</v>
      </c>
      <c r="I28" s="7"/>
      <c r="J28" s="7"/>
    </row>
    <row r="29" spans="2:11" ht="12.75">
      <c r="B29" s="9">
        <v>2687127</v>
      </c>
      <c r="C29" s="9" t="s">
        <v>271</v>
      </c>
      <c r="D29" s="7" t="s">
        <v>82</v>
      </c>
      <c r="E29" s="8">
        <v>4311511.440000033</v>
      </c>
      <c r="F29" s="8">
        <v>315867.82</v>
      </c>
      <c r="G29" s="8">
        <f t="shared" si="2"/>
        <v>4627379.260000033</v>
      </c>
      <c r="H29" s="13">
        <f t="shared" si="3"/>
        <v>2313689.6300000167</v>
      </c>
      <c r="I29" s="7"/>
      <c r="J29" s="7"/>
      <c r="K29" s="40"/>
    </row>
    <row r="30" spans="2:10" ht="12.75">
      <c r="B30" s="9">
        <v>2738368</v>
      </c>
      <c r="C30" s="9" t="s">
        <v>227</v>
      </c>
      <c r="D30" s="19" t="s">
        <v>83</v>
      </c>
      <c r="E30" s="22">
        <v>13793383.599999899</v>
      </c>
      <c r="F30" s="22">
        <v>911086.6499999879</v>
      </c>
      <c r="G30" s="22">
        <f t="shared" si="2"/>
        <v>14704470.249999886</v>
      </c>
      <c r="H30" s="23">
        <f>G30*0.6</f>
        <v>8822682.149999931</v>
      </c>
      <c r="I30" s="21">
        <f>'[1]JANEIRO 2014'!H12*12</f>
        <v>1703614.7999999998</v>
      </c>
      <c r="J30" s="41"/>
    </row>
    <row r="31" spans="2:10" ht="12.75">
      <c r="B31" s="9">
        <v>2743477</v>
      </c>
      <c r="C31" s="9" t="s">
        <v>201</v>
      </c>
      <c r="D31" s="7" t="s">
        <v>84</v>
      </c>
      <c r="E31" s="8">
        <v>2127337.9899999737</v>
      </c>
      <c r="F31" s="8">
        <v>1434268.0299997428</v>
      </c>
      <c r="G31" s="8">
        <f t="shared" si="2"/>
        <v>3561606.0199997164</v>
      </c>
      <c r="H31" s="13">
        <f>G31*0.5</f>
        <v>1780803.0099998582</v>
      </c>
      <c r="I31" s="7"/>
      <c r="J31" s="7"/>
    </row>
    <row r="32" spans="2:10" ht="12.75">
      <c r="B32" s="9">
        <v>2753278</v>
      </c>
      <c r="C32" s="9" t="s">
        <v>267</v>
      </c>
      <c r="D32" s="7" t="s">
        <v>85</v>
      </c>
      <c r="E32" s="8">
        <v>8795491.23999982</v>
      </c>
      <c r="F32" s="8">
        <v>2103530.229999745</v>
      </c>
      <c r="G32" s="8">
        <f t="shared" si="2"/>
        <v>10899021.469999565</v>
      </c>
      <c r="H32" s="13">
        <f>G32*0.5</f>
        <v>5449510.734999782</v>
      </c>
      <c r="I32" s="7"/>
      <c r="J32" s="7"/>
    </row>
    <row r="33" spans="2:10" ht="12.75">
      <c r="B33" s="9">
        <v>2781859</v>
      </c>
      <c r="C33" s="9" t="s">
        <v>209</v>
      </c>
      <c r="D33" s="19" t="s">
        <v>86</v>
      </c>
      <c r="E33" s="22">
        <v>13374572.149999874</v>
      </c>
      <c r="F33" s="22">
        <v>7752597.940000151</v>
      </c>
      <c r="G33" s="22">
        <f t="shared" si="2"/>
        <v>21127170.090000026</v>
      </c>
      <c r="H33" s="23">
        <f>G33*0.6</f>
        <v>12676302.054000014</v>
      </c>
      <c r="I33" s="19"/>
      <c r="J33" s="41"/>
    </row>
    <row r="34" spans="2:10" ht="12.75">
      <c r="B34" s="9">
        <v>3316300</v>
      </c>
      <c r="C34" s="9" t="s">
        <v>233</v>
      </c>
      <c r="D34" s="7" t="s">
        <v>87</v>
      </c>
      <c r="E34" s="8">
        <v>774653.3899999881</v>
      </c>
      <c r="F34" s="8">
        <v>437149.29</v>
      </c>
      <c r="G34" s="8">
        <f t="shared" si="2"/>
        <v>1211802.679999988</v>
      </c>
      <c r="H34" s="13">
        <f aca="true" t="shared" si="4" ref="H34:H42">G34*0.5</f>
        <v>605901.339999994</v>
      </c>
      <c r="I34" s="7"/>
      <c r="J34" s="7"/>
    </row>
    <row r="35" spans="2:10" ht="12.75">
      <c r="B35" s="9">
        <v>4053214</v>
      </c>
      <c r="C35" s="9" t="s">
        <v>272</v>
      </c>
      <c r="D35" s="7" t="s">
        <v>88</v>
      </c>
      <c r="E35" s="8">
        <v>817033.26</v>
      </c>
      <c r="F35" s="8">
        <v>277541.26</v>
      </c>
      <c r="G35" s="8">
        <f t="shared" si="2"/>
        <v>1094574.52</v>
      </c>
      <c r="H35" s="13">
        <f t="shared" si="4"/>
        <v>547287.26</v>
      </c>
      <c r="I35" s="7"/>
      <c r="J35" s="7"/>
    </row>
    <row r="36" spans="2:10" ht="12.75">
      <c r="B36" s="9">
        <v>5061989</v>
      </c>
      <c r="C36" s="9" t="s">
        <v>220</v>
      </c>
      <c r="D36" s="7" t="s">
        <v>89</v>
      </c>
      <c r="E36" s="8">
        <v>6721007.219999972</v>
      </c>
      <c r="F36" s="8">
        <v>1174254.6399997782</v>
      </c>
      <c r="G36" s="8">
        <f t="shared" si="2"/>
        <v>7895261.85999975</v>
      </c>
      <c r="H36" s="13">
        <f t="shared" si="4"/>
        <v>3947630.929999875</v>
      </c>
      <c r="I36" s="7"/>
      <c r="J36" s="7"/>
    </row>
    <row r="37" spans="2:10" ht="12.75">
      <c r="B37" s="9">
        <v>5284201</v>
      </c>
      <c r="C37" s="9" t="s">
        <v>232</v>
      </c>
      <c r="D37" s="7" t="s">
        <v>90</v>
      </c>
      <c r="E37" s="8">
        <v>128770.14</v>
      </c>
      <c r="F37" s="11"/>
      <c r="G37" s="8">
        <f t="shared" si="2"/>
        <v>128770.14</v>
      </c>
      <c r="H37" s="13">
        <f t="shared" si="4"/>
        <v>64385.07</v>
      </c>
      <c r="I37" s="7"/>
      <c r="J37" s="7"/>
    </row>
    <row r="38" spans="2:10" ht="12.75">
      <c r="B38" s="9">
        <v>5995280</v>
      </c>
      <c r="C38" s="9" t="s">
        <v>273</v>
      </c>
      <c r="D38" s="7" t="s">
        <v>91</v>
      </c>
      <c r="E38" s="8">
        <v>6508024.14999998</v>
      </c>
      <c r="F38" s="8">
        <v>969789.9099999362</v>
      </c>
      <c r="G38" s="8">
        <f t="shared" si="2"/>
        <v>7477814.059999916</v>
      </c>
      <c r="H38" s="13">
        <f t="shared" si="4"/>
        <v>3738907.029999958</v>
      </c>
      <c r="I38" s="7"/>
      <c r="J38" s="7"/>
    </row>
    <row r="39" spans="2:10" ht="12.75">
      <c r="B39" s="9">
        <v>6388671</v>
      </c>
      <c r="C39" s="9" t="s">
        <v>198</v>
      </c>
      <c r="D39" s="7" t="s">
        <v>92</v>
      </c>
      <c r="E39" s="8">
        <v>1818502.32</v>
      </c>
      <c r="F39" s="8">
        <v>2800033.3599998956</v>
      </c>
      <c r="G39" s="8">
        <f t="shared" si="2"/>
        <v>4618535.679999895</v>
      </c>
      <c r="H39" s="13">
        <f t="shared" si="4"/>
        <v>2309267.8399999477</v>
      </c>
      <c r="I39" s="7"/>
      <c r="J39" s="7"/>
    </row>
    <row r="40" spans="2:10" ht="12.75">
      <c r="B40" s="9">
        <v>6424341</v>
      </c>
      <c r="C40" s="9" t="s">
        <v>274</v>
      </c>
      <c r="D40" s="7" t="s">
        <v>93</v>
      </c>
      <c r="E40" s="8">
        <v>3517541.41</v>
      </c>
      <c r="F40" s="8">
        <v>1388674.6799999673</v>
      </c>
      <c r="G40" s="8">
        <f t="shared" si="2"/>
        <v>4906216.089999967</v>
      </c>
      <c r="H40" s="13">
        <f t="shared" si="4"/>
        <v>2453108.0449999836</v>
      </c>
      <c r="I40" s="7"/>
      <c r="J40" s="7"/>
    </row>
    <row r="41" spans="2:10" ht="12.75">
      <c r="B41" s="9">
        <v>6426204</v>
      </c>
      <c r="C41" s="9" t="s">
        <v>275</v>
      </c>
      <c r="D41" s="7" t="s">
        <v>94</v>
      </c>
      <c r="E41" s="8">
        <v>4180108.66</v>
      </c>
      <c r="F41" s="8">
        <v>636349.0299999943</v>
      </c>
      <c r="G41" s="8">
        <f t="shared" si="2"/>
        <v>4816457.689999995</v>
      </c>
      <c r="H41" s="13">
        <f t="shared" si="4"/>
        <v>2408228.8449999974</v>
      </c>
      <c r="I41" s="7"/>
      <c r="J41" s="7"/>
    </row>
    <row r="42" spans="2:10" ht="12.75">
      <c r="B42" s="32">
        <v>6542638</v>
      </c>
      <c r="C42" s="32" t="s">
        <v>222</v>
      </c>
      <c r="D42" s="33" t="s">
        <v>95</v>
      </c>
      <c r="E42" s="34">
        <v>495787.56</v>
      </c>
      <c r="F42" s="35">
        <v>361165.45000000444</v>
      </c>
      <c r="G42" s="34">
        <f t="shared" si="2"/>
        <v>856953.0100000044</v>
      </c>
      <c r="H42" s="36">
        <f t="shared" si="4"/>
        <v>428476.5050000022</v>
      </c>
      <c r="I42" s="7"/>
      <c r="J42" s="8"/>
    </row>
    <row r="43" spans="2:10" ht="15.75">
      <c r="B43" s="55" t="s">
        <v>63</v>
      </c>
      <c r="C43" s="56"/>
      <c r="D43" s="57"/>
      <c r="E43" s="37"/>
      <c r="F43" s="37"/>
      <c r="G43" s="7"/>
      <c r="H43" s="38">
        <f>SUM(H10:H42)</f>
        <v>101514055.24199754</v>
      </c>
      <c r="I43" s="39"/>
      <c r="J43" s="42">
        <f>H43-I30</f>
        <v>99810440.44199754</v>
      </c>
    </row>
  </sheetData>
  <sheetProtection/>
  <mergeCells count="6">
    <mergeCell ref="B43:D43"/>
    <mergeCell ref="B5:I5"/>
    <mergeCell ref="B7:I7"/>
    <mergeCell ref="B1:I1"/>
    <mergeCell ref="B2:I2"/>
    <mergeCell ref="B3:I3"/>
  </mergeCells>
  <printOptions/>
  <pageMargins left="0.62" right="0.42" top="0.51" bottom="1" header="0.492125985" footer="0.492125985"/>
  <pageSetup horizontalDpi="600" verticalDpi="600" orientation="landscape" paperSize="9" scale="58" r:id="rId2"/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99"/>
  <sheetViews>
    <sheetView zoomScale="125" zoomScaleNormal="125" zoomScalePageLayoutView="0" workbookViewId="0" topLeftCell="D1">
      <selection activeCell="D12" sqref="D12"/>
    </sheetView>
  </sheetViews>
  <sheetFormatPr defaultColWidth="8.8515625" defaultRowHeight="12.75"/>
  <cols>
    <col min="1" max="1" width="3.57421875" style="0" customWidth="1"/>
    <col min="2" max="2" width="9.7109375" style="0" customWidth="1"/>
    <col min="3" max="3" width="23.7109375" style="0" bestFit="1" customWidth="1"/>
    <col min="4" max="4" width="64.7109375" style="0" customWidth="1"/>
    <col min="5" max="5" width="16.57421875" style="0" bestFit="1" customWidth="1"/>
    <col min="6" max="6" width="16.00390625" style="0" bestFit="1" customWidth="1"/>
    <col min="7" max="7" width="16.57421875" style="0" bestFit="1" customWidth="1"/>
    <col min="8" max="8" width="17.8515625" style="0" bestFit="1" customWidth="1"/>
    <col min="9" max="9" width="18.00390625" style="0" customWidth="1"/>
    <col min="10" max="10" width="32.28125" style="0" customWidth="1"/>
  </cols>
  <sheetData>
    <row r="1" ht="13.5" thickBot="1"/>
    <row r="2" spans="2:10" ht="13.5" thickBot="1">
      <c r="B2" s="63" t="s">
        <v>101</v>
      </c>
      <c r="C2" s="64"/>
      <c r="D2" s="64"/>
      <c r="E2" s="64"/>
      <c r="F2" s="64"/>
      <c r="G2" s="64"/>
      <c r="H2" s="64"/>
      <c r="I2" s="64"/>
      <c r="J2" s="65"/>
    </row>
    <row r="3" spans="2:6" ht="12.75">
      <c r="B3" s="16"/>
      <c r="C3" s="16"/>
      <c r="D3" s="16"/>
      <c r="E3" s="16"/>
      <c r="F3" s="16"/>
    </row>
    <row r="4" spans="2:10" ht="12.75">
      <c r="B4" s="61" t="s">
        <v>60</v>
      </c>
      <c r="C4" s="61"/>
      <c r="D4" s="61"/>
      <c r="E4" s="61"/>
      <c r="F4" s="61"/>
      <c r="G4" s="61"/>
      <c r="H4" s="61"/>
      <c r="I4" s="61"/>
      <c r="J4" s="61"/>
    </row>
    <row r="6" spans="2:10" ht="12.75">
      <c r="B6" s="6" t="s">
        <v>96</v>
      </c>
      <c r="C6" s="6"/>
      <c r="D6" s="15" t="s">
        <v>98</v>
      </c>
      <c r="E6" s="10" t="s">
        <v>61</v>
      </c>
      <c r="F6" s="14" t="s">
        <v>62</v>
      </c>
      <c r="G6" s="18" t="s">
        <v>63</v>
      </c>
      <c r="H6" s="6" t="s">
        <v>99</v>
      </c>
      <c r="I6" s="6" t="s">
        <v>102</v>
      </c>
      <c r="J6" s="24" t="s">
        <v>103</v>
      </c>
    </row>
    <row r="7" spans="2:10" ht="12.75">
      <c r="B7" s="47">
        <v>13633</v>
      </c>
      <c r="C7" s="47" t="s">
        <v>261</v>
      </c>
      <c r="D7" s="48" t="s">
        <v>104</v>
      </c>
      <c r="E7" s="49">
        <v>20433577.29000011</v>
      </c>
      <c r="F7" s="50">
        <v>4162975.100001034</v>
      </c>
      <c r="G7" s="49">
        <f aca="true" t="shared" si="0" ref="G7:G38">E7+F7</f>
        <v>24596552.390001144</v>
      </c>
      <c r="H7" s="25">
        <f>G7*0.6</f>
        <v>14757931.434000686</v>
      </c>
      <c r="I7" s="51">
        <f>'[1]JANEIRO 2014'!H11*12</f>
        <v>14780125.200000001</v>
      </c>
      <c r="J7" s="52"/>
    </row>
    <row r="8" spans="2:10" ht="12.75">
      <c r="B8" s="26">
        <v>14109</v>
      </c>
      <c r="C8" s="26" t="s">
        <v>196</v>
      </c>
      <c r="D8" s="27" t="s">
        <v>105</v>
      </c>
      <c r="E8" s="28">
        <v>5982990.500000087</v>
      </c>
      <c r="F8" s="29">
        <v>561949.8500000138</v>
      </c>
      <c r="G8" s="28">
        <f t="shared" si="0"/>
        <v>6544940.3500001</v>
      </c>
      <c r="H8" s="30">
        <f>G8*0.5</f>
        <v>3272470.17500005</v>
      </c>
      <c r="I8" s="31">
        <v>3341228.25</v>
      </c>
      <c r="J8" s="27"/>
    </row>
    <row r="9" spans="2:10" ht="12.75">
      <c r="B9" s="26">
        <v>14125</v>
      </c>
      <c r="C9" s="26" t="s">
        <v>196</v>
      </c>
      <c r="D9" s="27" t="s">
        <v>106</v>
      </c>
      <c r="E9" s="28">
        <v>3045774.1700000106</v>
      </c>
      <c r="F9" s="29">
        <v>621021.4000000111</v>
      </c>
      <c r="G9" s="28">
        <f t="shared" si="0"/>
        <v>3666795.5700000217</v>
      </c>
      <c r="H9" s="30">
        <f>G9*0.5</f>
        <v>1833397.7850000109</v>
      </c>
      <c r="I9" s="31"/>
      <c r="J9" s="27"/>
    </row>
    <row r="10" spans="2:10" ht="12.75">
      <c r="B10" s="47">
        <v>15245</v>
      </c>
      <c r="C10" s="47" t="s">
        <v>198</v>
      </c>
      <c r="D10" s="48" t="s">
        <v>107</v>
      </c>
      <c r="E10" s="49">
        <v>24475102.05999933</v>
      </c>
      <c r="F10" s="50">
        <v>5580740.25000069</v>
      </c>
      <c r="G10" s="49">
        <f t="shared" si="0"/>
        <v>30055842.31000002</v>
      </c>
      <c r="H10" s="25">
        <f>G10*0.6</f>
        <v>18033505.38600001</v>
      </c>
      <c r="I10" s="51">
        <v>18051853.94</v>
      </c>
      <c r="J10" s="52"/>
    </row>
    <row r="11" spans="2:10" ht="12.75">
      <c r="B11" s="47">
        <v>15334</v>
      </c>
      <c r="C11" s="47" t="s">
        <v>198</v>
      </c>
      <c r="D11" s="48" t="s">
        <v>108</v>
      </c>
      <c r="E11" s="49">
        <v>5676874.189999959</v>
      </c>
      <c r="F11" s="50">
        <v>3192681.730000311</v>
      </c>
      <c r="G11" s="49">
        <f t="shared" si="0"/>
        <v>8869555.92000027</v>
      </c>
      <c r="H11" s="25">
        <f>G11*0.6</f>
        <v>5321733.552000162</v>
      </c>
      <c r="I11" s="51">
        <v>5362825.43</v>
      </c>
      <c r="J11" s="52"/>
    </row>
    <row r="12" spans="2:10" ht="12.75">
      <c r="B12" s="47">
        <v>15407</v>
      </c>
      <c r="C12" s="47" t="s">
        <v>198</v>
      </c>
      <c r="D12" s="48" t="s">
        <v>109</v>
      </c>
      <c r="E12" s="49">
        <v>16862373.220000036</v>
      </c>
      <c r="F12" s="50">
        <v>3122516.9599998156</v>
      </c>
      <c r="G12" s="49">
        <f t="shared" si="0"/>
        <v>19984890.17999985</v>
      </c>
      <c r="H12" s="25">
        <f>G12*0.8</f>
        <v>15987912.143999882</v>
      </c>
      <c r="I12" s="51">
        <v>12105338.92</v>
      </c>
      <c r="J12" s="52"/>
    </row>
    <row r="13" spans="2:10" ht="12.75">
      <c r="B13" s="47">
        <v>15423</v>
      </c>
      <c r="C13" s="47" t="s">
        <v>198</v>
      </c>
      <c r="D13" s="48" t="s">
        <v>110</v>
      </c>
      <c r="E13" s="49">
        <v>2517459.78</v>
      </c>
      <c r="F13" s="50">
        <v>466709.3500000052</v>
      </c>
      <c r="G13" s="49">
        <f t="shared" si="0"/>
        <v>2984169.130000005</v>
      </c>
      <c r="H13" s="25">
        <f>G13*0.6</f>
        <v>1790501.478000003</v>
      </c>
      <c r="I13" s="51">
        <v>1853651.72</v>
      </c>
      <c r="J13" s="52"/>
    </row>
    <row r="14" spans="2:10" ht="12.75">
      <c r="B14" s="47">
        <v>15563</v>
      </c>
      <c r="C14" s="47" t="s">
        <v>198</v>
      </c>
      <c r="D14" s="48" t="s">
        <v>111</v>
      </c>
      <c r="E14" s="49">
        <v>9328874.269999916</v>
      </c>
      <c r="F14" s="50">
        <v>2536077.6700000423</v>
      </c>
      <c r="G14" s="49">
        <f t="shared" si="0"/>
        <v>11864951.939999959</v>
      </c>
      <c r="H14" s="25">
        <f>G14*0.6</f>
        <v>7118971.163999975</v>
      </c>
      <c r="I14" s="51">
        <v>7128159.04</v>
      </c>
      <c r="J14" s="52"/>
    </row>
    <row r="15" spans="2:10" ht="12.75">
      <c r="B15" s="26">
        <v>15601</v>
      </c>
      <c r="C15" s="26" t="s">
        <v>198</v>
      </c>
      <c r="D15" s="27" t="s">
        <v>112</v>
      </c>
      <c r="E15" s="28">
        <v>683493.93</v>
      </c>
      <c r="F15" s="29">
        <v>174872.95</v>
      </c>
      <c r="G15" s="28">
        <f t="shared" si="0"/>
        <v>858366.8800000001</v>
      </c>
      <c r="H15" s="30">
        <f>G15*0.5</f>
        <v>429183.44000000006</v>
      </c>
      <c r="I15" s="31">
        <v>430307.48</v>
      </c>
      <c r="J15" s="27"/>
    </row>
    <row r="16" spans="2:10" ht="12.75">
      <c r="B16" s="47">
        <v>15644</v>
      </c>
      <c r="C16" s="47" t="s">
        <v>198</v>
      </c>
      <c r="D16" s="48" t="s">
        <v>113</v>
      </c>
      <c r="E16" s="49">
        <v>3223856.1100000297</v>
      </c>
      <c r="F16" s="50">
        <v>4547533.55000096</v>
      </c>
      <c r="G16" s="49">
        <f t="shared" si="0"/>
        <v>7771389.660000989</v>
      </c>
      <c r="H16" s="25">
        <f>G16*0.6</f>
        <v>4662833.796000593</v>
      </c>
      <c r="I16" s="51">
        <v>4727801.77</v>
      </c>
      <c r="J16" s="52"/>
    </row>
    <row r="17" spans="2:10" ht="12.75">
      <c r="B17" s="26">
        <v>18090</v>
      </c>
      <c r="C17" s="26" t="s">
        <v>204</v>
      </c>
      <c r="D17" s="27" t="s">
        <v>114</v>
      </c>
      <c r="E17" s="28">
        <v>194601.35</v>
      </c>
      <c r="F17" s="29"/>
      <c r="G17" s="28">
        <f t="shared" si="0"/>
        <v>194601.35</v>
      </c>
      <c r="H17" s="30">
        <f>G17*0.5</f>
        <v>97300.675</v>
      </c>
      <c r="I17" s="31"/>
      <c r="J17" s="27"/>
    </row>
    <row r="18" spans="2:10" ht="12.75">
      <c r="B18" s="26">
        <v>18694</v>
      </c>
      <c r="C18" s="26" t="s">
        <v>205</v>
      </c>
      <c r="D18" s="27" t="s">
        <v>115</v>
      </c>
      <c r="E18" s="28">
        <v>398675.11999999714</v>
      </c>
      <c r="F18" s="29">
        <v>229659.6</v>
      </c>
      <c r="G18" s="28">
        <f t="shared" si="0"/>
        <v>628334.7199999972</v>
      </c>
      <c r="H18" s="30">
        <f aca="true" t="shared" si="1" ref="H18:H31">G18*0.5</f>
        <v>314167.3599999986</v>
      </c>
      <c r="I18" s="43">
        <f>'[1]JANEIRO 2014'!H38*12</f>
        <v>321164.04</v>
      </c>
      <c r="J18" s="27"/>
    </row>
    <row r="19" spans="2:10" ht="12.75">
      <c r="B19" s="26">
        <v>2334755</v>
      </c>
      <c r="C19" s="26" t="s">
        <v>206</v>
      </c>
      <c r="D19" s="27" t="s">
        <v>116</v>
      </c>
      <c r="E19" s="28">
        <v>135990.72</v>
      </c>
      <c r="F19" s="29"/>
      <c r="G19" s="28">
        <f t="shared" si="0"/>
        <v>135990.72</v>
      </c>
      <c r="H19" s="30">
        <f t="shared" si="1"/>
        <v>67995.36</v>
      </c>
      <c r="I19" s="31"/>
      <c r="J19" s="27"/>
    </row>
    <row r="20" spans="2:10" ht="12.75">
      <c r="B20" s="26">
        <v>2439263</v>
      </c>
      <c r="C20" s="26" t="s">
        <v>207</v>
      </c>
      <c r="D20" s="27" t="s">
        <v>117</v>
      </c>
      <c r="E20" s="28">
        <v>3218350.52999999</v>
      </c>
      <c r="F20" s="29">
        <v>41336.9899999999</v>
      </c>
      <c r="G20" s="28">
        <f t="shared" si="0"/>
        <v>3259687.51999999</v>
      </c>
      <c r="H20" s="30">
        <f t="shared" si="1"/>
        <v>1629843.759999995</v>
      </c>
      <c r="I20" s="31">
        <v>1659924.77</v>
      </c>
      <c r="J20" s="27"/>
    </row>
    <row r="21" spans="2:10" ht="12.75">
      <c r="B21" s="26">
        <v>2439360</v>
      </c>
      <c r="C21" s="26" t="s">
        <v>207</v>
      </c>
      <c r="D21" s="27" t="s">
        <v>118</v>
      </c>
      <c r="E21" s="28">
        <v>6952743.8400000455</v>
      </c>
      <c r="F21" s="29">
        <v>482833.16000000207</v>
      </c>
      <c r="G21" s="28">
        <f t="shared" si="0"/>
        <v>7435577.0000000475</v>
      </c>
      <c r="H21" s="30">
        <f t="shared" si="1"/>
        <v>3717788.5000000237</v>
      </c>
      <c r="I21" s="31">
        <v>3739058.69</v>
      </c>
      <c r="J21" s="27"/>
    </row>
    <row r="22" spans="2:10" ht="12.75">
      <c r="B22" s="26">
        <v>2549751</v>
      </c>
      <c r="C22" s="26" t="s">
        <v>208</v>
      </c>
      <c r="D22" s="27" t="s">
        <v>119</v>
      </c>
      <c r="E22" s="28">
        <v>1077041.6799999927</v>
      </c>
      <c r="F22" s="29">
        <v>62125.64</v>
      </c>
      <c r="G22" s="28">
        <f t="shared" si="0"/>
        <v>1139167.3199999926</v>
      </c>
      <c r="H22" s="30">
        <f t="shared" si="1"/>
        <v>569583.6599999963</v>
      </c>
      <c r="I22" s="43">
        <f>'[1]JANEIRO 2014'!H41*12</f>
        <v>568286.3999999999</v>
      </c>
      <c r="J22" s="27"/>
    </row>
    <row r="23" spans="2:10" ht="12.75">
      <c r="B23" s="26">
        <v>2550792</v>
      </c>
      <c r="C23" s="26" t="s">
        <v>209</v>
      </c>
      <c r="D23" s="27" t="s">
        <v>120</v>
      </c>
      <c r="E23" s="28">
        <v>5477291.909999999</v>
      </c>
      <c r="F23" s="29">
        <v>358490.38000000356</v>
      </c>
      <c r="G23" s="28">
        <f t="shared" si="0"/>
        <v>5835782.290000003</v>
      </c>
      <c r="H23" s="30">
        <f t="shared" si="1"/>
        <v>2917891.1450000014</v>
      </c>
      <c r="I23" s="31">
        <v>2926373.37</v>
      </c>
      <c r="J23" s="27"/>
    </row>
    <row r="24" spans="2:10" ht="12.75">
      <c r="B24" s="26">
        <v>2554011</v>
      </c>
      <c r="C24" s="26" t="s">
        <v>210</v>
      </c>
      <c r="D24" s="27" t="s">
        <v>121</v>
      </c>
      <c r="E24" s="28">
        <v>367477.8800000005</v>
      </c>
      <c r="F24" s="29">
        <v>15739.1</v>
      </c>
      <c r="G24" s="28">
        <f t="shared" si="0"/>
        <v>383216.9800000005</v>
      </c>
      <c r="H24" s="30">
        <f t="shared" si="1"/>
        <v>191608.49000000025</v>
      </c>
      <c r="I24" s="31"/>
      <c r="J24" s="27"/>
    </row>
    <row r="25" spans="2:10" ht="12.75">
      <c r="B25" s="26">
        <v>2554097</v>
      </c>
      <c r="C25" s="26" t="s">
        <v>211</v>
      </c>
      <c r="D25" s="27" t="s">
        <v>122</v>
      </c>
      <c r="E25" s="28">
        <v>273502.0099999995</v>
      </c>
      <c r="F25" s="29">
        <v>139324.17</v>
      </c>
      <c r="G25" s="28">
        <f t="shared" si="0"/>
        <v>412826.17999999947</v>
      </c>
      <c r="H25" s="30">
        <f t="shared" si="1"/>
        <v>206413.08999999973</v>
      </c>
      <c r="I25" s="31"/>
      <c r="J25" s="27"/>
    </row>
    <row r="26" spans="2:10" ht="12.75">
      <c r="B26" s="26">
        <v>2554429</v>
      </c>
      <c r="C26" s="26" t="s">
        <v>242</v>
      </c>
      <c r="D26" s="27" t="s">
        <v>123</v>
      </c>
      <c r="E26" s="28">
        <v>333331.9700000008</v>
      </c>
      <c r="F26" s="29">
        <v>25024.92</v>
      </c>
      <c r="G26" s="28">
        <f t="shared" si="0"/>
        <v>358356.89000000077</v>
      </c>
      <c r="H26" s="30">
        <f t="shared" si="1"/>
        <v>179178.44500000039</v>
      </c>
      <c r="I26" s="31"/>
      <c r="J26" s="27"/>
    </row>
    <row r="27" spans="2:10" ht="12.75">
      <c r="B27" s="26">
        <v>2568349</v>
      </c>
      <c r="C27" s="26" t="s">
        <v>212</v>
      </c>
      <c r="D27" s="27" t="s">
        <v>124</v>
      </c>
      <c r="E27" s="28">
        <v>1959233.86</v>
      </c>
      <c r="F27" s="29">
        <v>110819.83999999898</v>
      </c>
      <c r="G27" s="28">
        <f t="shared" si="0"/>
        <v>2070053.699999999</v>
      </c>
      <c r="H27" s="30">
        <f t="shared" si="1"/>
        <v>1035026.8499999995</v>
      </c>
      <c r="I27" s="43">
        <f>'[1]JANEIRO 2014'!H45*12</f>
        <v>1047066.96</v>
      </c>
      <c r="J27" s="27"/>
    </row>
    <row r="28" spans="2:10" ht="12.75">
      <c r="B28" s="26">
        <v>2568373</v>
      </c>
      <c r="C28" s="26" t="s">
        <v>212</v>
      </c>
      <c r="D28" s="27" t="s">
        <v>125</v>
      </c>
      <c r="E28" s="28">
        <v>3125006.5799999842</v>
      </c>
      <c r="F28" s="29">
        <v>106939.9699999981</v>
      </c>
      <c r="G28" s="28">
        <f t="shared" si="0"/>
        <v>3231946.549999982</v>
      </c>
      <c r="H28" s="30">
        <f t="shared" si="1"/>
        <v>1615973.274999991</v>
      </c>
      <c r="I28" s="43">
        <f>'[1]JANEIRO 2014'!H46*12</f>
        <v>1583294.52</v>
      </c>
      <c r="J28" s="27"/>
    </row>
    <row r="29" spans="2:10" ht="12.75">
      <c r="B29" s="26">
        <v>2571811</v>
      </c>
      <c r="C29" s="26" t="s">
        <v>243</v>
      </c>
      <c r="D29" s="27" t="s">
        <v>126</v>
      </c>
      <c r="E29" s="28">
        <v>422941.87</v>
      </c>
      <c r="F29" s="29">
        <v>21963.72</v>
      </c>
      <c r="G29" s="28">
        <f t="shared" si="0"/>
        <v>444905.58999999997</v>
      </c>
      <c r="H29" s="30">
        <f t="shared" si="1"/>
        <v>222452.79499999998</v>
      </c>
      <c r="I29" s="31"/>
      <c r="J29" s="27"/>
    </row>
    <row r="30" spans="2:10" ht="12.75">
      <c r="B30" s="26">
        <v>2572443</v>
      </c>
      <c r="C30" s="26" t="s">
        <v>244</v>
      </c>
      <c r="D30" s="27" t="s">
        <v>127</v>
      </c>
      <c r="E30" s="28">
        <v>459863.96000000206</v>
      </c>
      <c r="F30" s="29">
        <v>39063.02</v>
      </c>
      <c r="G30" s="28">
        <f t="shared" si="0"/>
        <v>498926.9800000021</v>
      </c>
      <c r="H30" s="30">
        <f t="shared" si="1"/>
        <v>249463.49000000104</v>
      </c>
      <c r="I30" s="31"/>
      <c r="J30" s="27"/>
    </row>
    <row r="31" spans="2:10" ht="12.75">
      <c r="B31" s="26">
        <v>2576198</v>
      </c>
      <c r="C31" s="26" t="s">
        <v>213</v>
      </c>
      <c r="D31" s="27" t="s">
        <v>128</v>
      </c>
      <c r="E31" s="28">
        <v>2282181.8000000264</v>
      </c>
      <c r="F31" s="29">
        <v>245267.00000000212</v>
      </c>
      <c r="G31" s="28">
        <f t="shared" si="0"/>
        <v>2527448.8000000287</v>
      </c>
      <c r="H31" s="30">
        <f t="shared" si="1"/>
        <v>1263724.4000000143</v>
      </c>
      <c r="I31" s="43">
        <f>'[1]JANEIRO 2014'!H5*12</f>
        <v>1263778.56</v>
      </c>
      <c r="J31" s="27"/>
    </row>
    <row r="32" spans="2:10" ht="12.75">
      <c r="B32" s="47">
        <v>2576341</v>
      </c>
      <c r="C32" s="47" t="s">
        <v>213</v>
      </c>
      <c r="D32" s="48" t="s">
        <v>129</v>
      </c>
      <c r="E32" s="49">
        <v>12730718.459999727</v>
      </c>
      <c r="F32" s="50">
        <v>546984.8899999983</v>
      </c>
      <c r="G32" s="49">
        <f t="shared" si="0"/>
        <v>13277703.349999726</v>
      </c>
      <c r="H32" s="25">
        <f>G32*0.6</f>
        <v>7966622.009999835</v>
      </c>
      <c r="I32" s="53">
        <f>'[1]JANEIRO 2014'!H6*12</f>
        <v>7092179.16</v>
      </c>
      <c r="J32" s="52"/>
    </row>
    <row r="33" spans="2:10" ht="12.75">
      <c r="B33" s="26">
        <v>2577380</v>
      </c>
      <c r="C33" s="26" t="s">
        <v>214</v>
      </c>
      <c r="D33" s="27" t="s">
        <v>131</v>
      </c>
      <c r="E33" s="28">
        <v>1422083.35</v>
      </c>
      <c r="F33" s="29"/>
      <c r="G33" s="28">
        <f t="shared" si="0"/>
        <v>1422083.35</v>
      </c>
      <c r="H33" s="30">
        <f aca="true" t="shared" si="2" ref="H33:H53">G33*0.5</f>
        <v>711041.675</v>
      </c>
      <c r="I33" s="43">
        <f>'[1]JANEIRO 2014'!H18*12</f>
        <v>711041.52</v>
      </c>
      <c r="J33" s="27"/>
    </row>
    <row r="34" spans="2:10" ht="12.75">
      <c r="B34" s="26">
        <v>2577410</v>
      </c>
      <c r="C34" s="26" t="s">
        <v>215</v>
      </c>
      <c r="D34" s="27" t="s">
        <v>132</v>
      </c>
      <c r="E34" s="28">
        <v>1257277.98</v>
      </c>
      <c r="F34" s="29">
        <v>353380.16</v>
      </c>
      <c r="G34" s="28">
        <f t="shared" si="0"/>
        <v>1610658.14</v>
      </c>
      <c r="H34" s="30">
        <f t="shared" si="2"/>
        <v>805329.07</v>
      </c>
      <c r="I34" s="43">
        <f>'[1]JANEIRO 2014'!H8*12</f>
        <v>822748.56</v>
      </c>
      <c r="J34" s="27"/>
    </row>
    <row r="35" spans="2:10" ht="12.75">
      <c r="B35" s="26">
        <v>2577623</v>
      </c>
      <c r="C35" s="26" t="s">
        <v>209</v>
      </c>
      <c r="D35" s="27" t="s">
        <v>133</v>
      </c>
      <c r="E35" s="28">
        <v>1950938.09</v>
      </c>
      <c r="F35" s="29">
        <v>1562813.6399999491</v>
      </c>
      <c r="G35" s="28">
        <f t="shared" si="0"/>
        <v>3513751.729999949</v>
      </c>
      <c r="H35" s="30">
        <f t="shared" si="2"/>
        <v>1756875.8649999746</v>
      </c>
      <c r="I35" s="31">
        <v>1756875.86</v>
      </c>
      <c r="J35" s="27"/>
    </row>
    <row r="36" spans="2:10" ht="12.75">
      <c r="B36" s="26">
        <v>2580055</v>
      </c>
      <c r="C36" s="26" t="s">
        <v>209</v>
      </c>
      <c r="D36" s="27" t="s">
        <v>134</v>
      </c>
      <c r="E36" s="28">
        <v>10935216.299999986</v>
      </c>
      <c r="F36" s="29">
        <v>1124667.3799999745</v>
      </c>
      <c r="G36" s="28">
        <f t="shared" si="0"/>
        <v>12059883.67999996</v>
      </c>
      <c r="H36" s="30">
        <f t="shared" si="2"/>
        <v>6029941.83999998</v>
      </c>
      <c r="I36" s="31">
        <v>6132241.22</v>
      </c>
      <c r="J36" s="27"/>
    </row>
    <row r="37" spans="2:10" ht="12.75">
      <c r="B37" s="26">
        <v>2582066</v>
      </c>
      <c r="C37" s="26" t="s">
        <v>216</v>
      </c>
      <c r="D37" s="27" t="s">
        <v>135</v>
      </c>
      <c r="E37" s="28">
        <v>430531.25</v>
      </c>
      <c r="F37" s="29">
        <v>15294.93</v>
      </c>
      <c r="G37" s="28">
        <f t="shared" si="0"/>
        <v>445826.18</v>
      </c>
      <c r="H37" s="30">
        <f t="shared" si="2"/>
        <v>222913.09</v>
      </c>
      <c r="I37" s="31"/>
      <c r="J37" s="27"/>
    </row>
    <row r="38" spans="2:10" ht="12.75">
      <c r="B38" s="26">
        <v>2582449</v>
      </c>
      <c r="C38" s="26" t="s">
        <v>214</v>
      </c>
      <c r="D38" s="27" t="s">
        <v>136</v>
      </c>
      <c r="E38" s="28">
        <v>4830053.990000023</v>
      </c>
      <c r="F38" s="29">
        <v>248529.68</v>
      </c>
      <c r="G38" s="28">
        <f t="shared" si="0"/>
        <v>5078583.670000022</v>
      </c>
      <c r="H38" s="30">
        <f t="shared" si="2"/>
        <v>2539291.835000011</v>
      </c>
      <c r="I38" s="43">
        <f>'[1]JANEIRO 2014'!H17*12</f>
        <v>2564181.48</v>
      </c>
      <c r="J38" s="27"/>
    </row>
    <row r="39" spans="2:10" ht="12.75">
      <c r="B39" s="26">
        <v>2582465</v>
      </c>
      <c r="C39" s="26" t="s">
        <v>217</v>
      </c>
      <c r="D39" s="27" t="s">
        <v>137</v>
      </c>
      <c r="E39" s="28">
        <v>423662.27</v>
      </c>
      <c r="F39" s="29">
        <v>36406.07</v>
      </c>
      <c r="G39" s="28">
        <f aca="true" t="shared" si="3" ref="G39:G70">E39+F39</f>
        <v>460068.34</v>
      </c>
      <c r="H39" s="30">
        <f t="shared" si="2"/>
        <v>230034.17</v>
      </c>
      <c r="I39" s="31"/>
      <c r="J39" s="27"/>
    </row>
    <row r="40" spans="2:10" ht="12.75">
      <c r="B40" s="26">
        <v>2582554</v>
      </c>
      <c r="C40" s="26" t="s">
        <v>218</v>
      </c>
      <c r="D40" s="27" t="s">
        <v>138</v>
      </c>
      <c r="E40" s="28">
        <v>566609.1300000013</v>
      </c>
      <c r="F40" s="29">
        <v>100847.03</v>
      </c>
      <c r="G40" s="28">
        <f t="shared" si="3"/>
        <v>667456.1600000013</v>
      </c>
      <c r="H40" s="30">
        <f t="shared" si="2"/>
        <v>333728.08000000066</v>
      </c>
      <c r="I40" s="31"/>
      <c r="J40" s="27"/>
    </row>
    <row r="41" spans="2:10" ht="12.75">
      <c r="B41" s="26">
        <v>2582716</v>
      </c>
      <c r="C41" s="26" t="s">
        <v>219</v>
      </c>
      <c r="D41" s="27" t="s">
        <v>139</v>
      </c>
      <c r="E41" s="28">
        <v>1924060.5500000142</v>
      </c>
      <c r="F41" s="29">
        <v>301698.8</v>
      </c>
      <c r="G41" s="28">
        <f t="shared" si="3"/>
        <v>2225759.350000014</v>
      </c>
      <c r="H41" s="30">
        <f t="shared" si="2"/>
        <v>1112879.675000007</v>
      </c>
      <c r="I41" s="43">
        <f>'[1]JANEIRO 2014'!H27*12</f>
        <v>936533.04</v>
      </c>
      <c r="J41" s="27"/>
    </row>
    <row r="42" spans="2:10" ht="12.75">
      <c r="B42" s="26">
        <v>2585634</v>
      </c>
      <c r="C42" s="26" t="s">
        <v>200</v>
      </c>
      <c r="D42" s="27" t="s">
        <v>140</v>
      </c>
      <c r="E42" s="28">
        <v>493779.44999999844</v>
      </c>
      <c r="F42" s="29">
        <v>25432.74</v>
      </c>
      <c r="G42" s="28">
        <f t="shared" si="3"/>
        <v>519212.18999999843</v>
      </c>
      <c r="H42" s="30">
        <f t="shared" si="2"/>
        <v>259606.09499999922</v>
      </c>
      <c r="I42" s="31">
        <v>263002.5</v>
      </c>
      <c r="J42" s="27"/>
    </row>
    <row r="43" spans="2:10" ht="12.75">
      <c r="B43" s="26">
        <v>2587793</v>
      </c>
      <c r="C43" s="26" t="s">
        <v>247</v>
      </c>
      <c r="D43" s="27" t="s">
        <v>141</v>
      </c>
      <c r="E43" s="28">
        <v>303690.0300000006</v>
      </c>
      <c r="F43" s="29">
        <v>20743.66</v>
      </c>
      <c r="G43" s="28">
        <f t="shared" si="3"/>
        <v>324433.6900000006</v>
      </c>
      <c r="H43" s="30">
        <f t="shared" si="2"/>
        <v>162216.8450000003</v>
      </c>
      <c r="I43" s="31"/>
      <c r="J43" s="27"/>
    </row>
    <row r="44" spans="2:10" ht="12.75">
      <c r="B44" s="26">
        <v>2588188</v>
      </c>
      <c r="C44" s="26" t="s">
        <v>248</v>
      </c>
      <c r="D44" s="27" t="s">
        <v>142</v>
      </c>
      <c r="E44" s="28">
        <v>335881.57</v>
      </c>
      <c r="F44" s="29">
        <v>48321.67</v>
      </c>
      <c r="G44" s="28">
        <f t="shared" si="3"/>
        <v>384203.24</v>
      </c>
      <c r="H44" s="30">
        <f t="shared" si="2"/>
        <v>192101.62</v>
      </c>
      <c r="I44" s="31"/>
      <c r="J44" s="27"/>
    </row>
    <row r="45" spans="2:10" ht="12.75">
      <c r="B45" s="26">
        <v>2590727</v>
      </c>
      <c r="C45" s="26" t="s">
        <v>249</v>
      </c>
      <c r="D45" s="27" t="s">
        <v>143</v>
      </c>
      <c r="E45" s="28">
        <v>4907095.4</v>
      </c>
      <c r="F45" s="29">
        <v>73849.15000000074</v>
      </c>
      <c r="G45" s="28">
        <f t="shared" si="3"/>
        <v>4980944.550000001</v>
      </c>
      <c r="H45" s="30">
        <f t="shared" si="2"/>
        <v>2490472.2750000004</v>
      </c>
      <c r="I45" s="31"/>
      <c r="J45" s="27"/>
    </row>
    <row r="46" spans="2:10" ht="12.75">
      <c r="B46" s="26">
        <v>2591049</v>
      </c>
      <c r="C46" s="26" t="s">
        <v>220</v>
      </c>
      <c r="D46" s="27" t="s">
        <v>144</v>
      </c>
      <c r="E46" s="28">
        <v>5650704.050000206</v>
      </c>
      <c r="F46" s="29">
        <v>1528604.4099997669</v>
      </c>
      <c r="G46" s="28">
        <f t="shared" si="3"/>
        <v>7179308.459999973</v>
      </c>
      <c r="H46" s="30">
        <f t="shared" si="2"/>
        <v>3589654.2299999865</v>
      </c>
      <c r="I46" s="31">
        <v>3592471.31</v>
      </c>
      <c r="J46" s="27"/>
    </row>
    <row r="47" spans="2:10" ht="12.75">
      <c r="B47" s="26">
        <v>2594366</v>
      </c>
      <c r="C47" s="26" t="s">
        <v>202</v>
      </c>
      <c r="D47" s="27" t="s">
        <v>145</v>
      </c>
      <c r="E47" s="28">
        <v>2304717.6099999873</v>
      </c>
      <c r="F47" s="29">
        <v>411064.9300000055</v>
      </c>
      <c r="G47" s="28">
        <f t="shared" si="3"/>
        <v>2715782.5399999926</v>
      </c>
      <c r="H47" s="30">
        <f t="shared" si="2"/>
        <v>1357891.2699999963</v>
      </c>
      <c r="I47" s="31"/>
      <c r="J47" s="27"/>
    </row>
    <row r="48" spans="2:10" ht="12.75">
      <c r="B48" s="26">
        <v>2594714</v>
      </c>
      <c r="C48" s="26" t="s">
        <v>201</v>
      </c>
      <c r="D48" s="27" t="s">
        <v>146</v>
      </c>
      <c r="E48" s="28">
        <v>8084208.850000043</v>
      </c>
      <c r="F48" s="29">
        <v>530284.9399999629</v>
      </c>
      <c r="G48" s="28">
        <f t="shared" si="3"/>
        <v>8614493.790000007</v>
      </c>
      <c r="H48" s="30">
        <f t="shared" si="2"/>
        <v>4307246.895000003</v>
      </c>
      <c r="I48" s="31">
        <v>4358080.12</v>
      </c>
      <c r="J48" s="27"/>
    </row>
    <row r="49" spans="2:10" ht="12.75">
      <c r="B49" s="26">
        <v>2686759</v>
      </c>
      <c r="C49" s="26" t="s">
        <v>222</v>
      </c>
      <c r="D49" s="27" t="s">
        <v>147</v>
      </c>
      <c r="E49" s="28">
        <v>1706654.8099999942</v>
      </c>
      <c r="F49" s="29">
        <v>487427.86000003497</v>
      </c>
      <c r="G49" s="28">
        <f t="shared" si="3"/>
        <v>2194082.6700000293</v>
      </c>
      <c r="H49" s="30">
        <f t="shared" si="2"/>
        <v>1097041.3350000146</v>
      </c>
      <c r="I49" s="43">
        <f>'[1]JANEIRO 2014'!H31*12</f>
        <v>1298823</v>
      </c>
      <c r="J49" s="27"/>
    </row>
    <row r="50" spans="2:10" ht="12.75">
      <c r="B50" s="26">
        <v>2686791</v>
      </c>
      <c r="C50" s="26" t="s">
        <v>222</v>
      </c>
      <c r="D50" s="27" t="s">
        <v>148</v>
      </c>
      <c r="E50" s="28">
        <v>3823228.4100000123</v>
      </c>
      <c r="F50" s="29">
        <v>535990.7699999978</v>
      </c>
      <c r="G50" s="28">
        <f t="shared" si="3"/>
        <v>4359219.18000001</v>
      </c>
      <c r="H50" s="30">
        <f t="shared" si="2"/>
        <v>2179609.590000005</v>
      </c>
      <c r="I50" s="43">
        <f>'[1]JANEIRO 2014'!H34*12</f>
        <v>2164318.44</v>
      </c>
      <c r="J50" s="27"/>
    </row>
    <row r="51" spans="2:10" ht="12.75">
      <c r="B51" s="26">
        <v>2686880</v>
      </c>
      <c r="C51" s="26" t="s">
        <v>250</v>
      </c>
      <c r="D51" s="27" t="s">
        <v>149</v>
      </c>
      <c r="E51" s="28">
        <v>105075.84</v>
      </c>
      <c r="F51" s="29">
        <v>20980.71</v>
      </c>
      <c r="G51" s="28">
        <f t="shared" si="3"/>
        <v>126056.54999999999</v>
      </c>
      <c r="H51" s="30">
        <f t="shared" si="2"/>
        <v>63028.274999999994</v>
      </c>
      <c r="I51" s="31"/>
      <c r="J51" s="27"/>
    </row>
    <row r="52" spans="2:10" ht="12.75">
      <c r="B52" s="26">
        <v>2686929</v>
      </c>
      <c r="C52" s="26" t="s">
        <v>221</v>
      </c>
      <c r="D52" s="27" t="s">
        <v>150</v>
      </c>
      <c r="E52" s="28">
        <v>401170.3499999994</v>
      </c>
      <c r="F52" s="29">
        <v>46500.26000000015</v>
      </c>
      <c r="G52" s="28">
        <f t="shared" si="3"/>
        <v>447670.6099999995</v>
      </c>
      <c r="H52" s="30">
        <f t="shared" si="2"/>
        <v>223835.30499999976</v>
      </c>
      <c r="I52" s="43">
        <f>'[1]JANEIRO 2014'!H28*12</f>
        <v>201914.76</v>
      </c>
      <c r="J52" s="27"/>
    </row>
    <row r="53" spans="2:10" ht="12.75">
      <c r="B53" s="26">
        <v>2686945</v>
      </c>
      <c r="C53" s="26" t="s">
        <v>222</v>
      </c>
      <c r="D53" s="27" t="s">
        <v>151</v>
      </c>
      <c r="E53" s="28">
        <v>1743935.9799999925</v>
      </c>
      <c r="F53" s="29"/>
      <c r="G53" s="28">
        <f t="shared" si="3"/>
        <v>1743935.9799999925</v>
      </c>
      <c r="H53" s="30">
        <f t="shared" si="2"/>
        <v>871967.9899999963</v>
      </c>
      <c r="I53" s="31"/>
      <c r="J53" s="27"/>
    </row>
    <row r="54" spans="2:10" ht="12.75">
      <c r="B54" s="47">
        <v>2686953</v>
      </c>
      <c r="C54" s="47" t="s">
        <v>222</v>
      </c>
      <c r="D54" s="48" t="s">
        <v>152</v>
      </c>
      <c r="E54" s="49">
        <v>6119936.150000028</v>
      </c>
      <c r="F54" s="50">
        <v>944393.0399998117</v>
      </c>
      <c r="G54" s="49">
        <f t="shared" si="3"/>
        <v>7064329.18999984</v>
      </c>
      <c r="H54" s="25">
        <f>G54*0.6</f>
        <v>4238597.513999904</v>
      </c>
      <c r="I54" s="54">
        <f>'[1]JANEIRO 2014'!H32*12</f>
        <v>4314619.800000001</v>
      </c>
      <c r="J54" s="52"/>
    </row>
    <row r="55" spans="2:10" ht="12.75">
      <c r="B55" s="26">
        <v>2687003</v>
      </c>
      <c r="C55" s="26" t="s">
        <v>222</v>
      </c>
      <c r="D55" s="27" t="s">
        <v>153</v>
      </c>
      <c r="E55" s="28">
        <v>1213801.75</v>
      </c>
      <c r="F55" s="29">
        <v>284833.73000003607</v>
      </c>
      <c r="G55" s="28">
        <f t="shared" si="3"/>
        <v>1498635.480000036</v>
      </c>
      <c r="H55" s="30">
        <f>G55*0.5</f>
        <v>749317.740000018</v>
      </c>
      <c r="I55" s="43">
        <f>'[1]JANEIRO 2014'!H33*12</f>
        <v>770813.52</v>
      </c>
      <c r="J55" s="27"/>
    </row>
    <row r="56" spans="2:10" ht="12.75">
      <c r="B56" s="26">
        <v>2687119</v>
      </c>
      <c r="C56" s="26" t="s">
        <v>223</v>
      </c>
      <c r="D56" s="27" t="s">
        <v>154</v>
      </c>
      <c r="E56" s="28">
        <v>160412.88</v>
      </c>
      <c r="F56" s="29">
        <v>43351.56</v>
      </c>
      <c r="G56" s="28">
        <f t="shared" si="3"/>
        <v>203764.44</v>
      </c>
      <c r="H56" s="30">
        <f aca="true" t="shared" si="4" ref="H56:H98">G56*0.5</f>
        <v>101882.22</v>
      </c>
      <c r="I56" s="31"/>
      <c r="J56" s="27"/>
    </row>
    <row r="57" spans="2:10" ht="12.75">
      <c r="B57" s="26">
        <v>2715864</v>
      </c>
      <c r="C57" s="26" t="s">
        <v>198</v>
      </c>
      <c r="D57" s="27" t="s">
        <v>155</v>
      </c>
      <c r="E57" s="28">
        <v>4724538.850000069</v>
      </c>
      <c r="F57" s="29">
        <v>221921.6300000058</v>
      </c>
      <c r="G57" s="28">
        <f t="shared" si="3"/>
        <v>4946460.480000074</v>
      </c>
      <c r="H57" s="30">
        <f t="shared" si="4"/>
        <v>2473230.240000037</v>
      </c>
      <c r="I57" s="31">
        <v>2473541.75</v>
      </c>
      <c r="J57" s="27"/>
    </row>
    <row r="58" spans="2:10" ht="12.75">
      <c r="B58" s="26">
        <v>2729385</v>
      </c>
      <c r="C58" s="26" t="s">
        <v>251</v>
      </c>
      <c r="D58" s="27" t="s">
        <v>156</v>
      </c>
      <c r="E58" s="28">
        <v>1485010.49</v>
      </c>
      <c r="F58" s="29">
        <v>483336.5299999914</v>
      </c>
      <c r="G58" s="28">
        <f t="shared" si="3"/>
        <v>1968347.0199999914</v>
      </c>
      <c r="H58" s="30">
        <f t="shared" si="4"/>
        <v>984173.5099999957</v>
      </c>
      <c r="I58" s="43">
        <f>'[1]JANEIRO 2014'!H22*12</f>
        <v>1000836</v>
      </c>
      <c r="J58" s="27"/>
    </row>
    <row r="59" spans="2:10" ht="12.75">
      <c r="B59" s="26">
        <v>2730650</v>
      </c>
      <c r="C59" s="26" t="s">
        <v>224</v>
      </c>
      <c r="D59" s="27" t="s">
        <v>157</v>
      </c>
      <c r="E59" s="28">
        <v>3072882.7700000186</v>
      </c>
      <c r="F59" s="29">
        <v>734085.5999999832</v>
      </c>
      <c r="G59" s="28">
        <f t="shared" si="3"/>
        <v>3806968.370000002</v>
      </c>
      <c r="H59" s="30">
        <f t="shared" si="4"/>
        <v>1903484.185000001</v>
      </c>
      <c r="I59" s="43">
        <f>'[1]JANEIRO 2014'!H10*12</f>
        <v>1931578.08</v>
      </c>
      <c r="J59" s="27"/>
    </row>
    <row r="60" spans="2:10" ht="12.75">
      <c r="B60" s="26">
        <v>2733307</v>
      </c>
      <c r="C60" s="26" t="s">
        <v>252</v>
      </c>
      <c r="D60" s="27" t="s">
        <v>158</v>
      </c>
      <c r="E60" s="28">
        <v>1335812.86</v>
      </c>
      <c r="F60" s="29">
        <v>273584.84</v>
      </c>
      <c r="G60" s="28">
        <f t="shared" si="3"/>
        <v>1609397.7000000002</v>
      </c>
      <c r="H60" s="30">
        <f t="shared" si="4"/>
        <v>804698.8500000001</v>
      </c>
      <c r="I60" s="43">
        <f>'[1]JANEIRO 2014'!H16*12</f>
        <v>980900.52</v>
      </c>
      <c r="J60" s="27"/>
    </row>
    <row r="61" spans="2:10" ht="12.75">
      <c r="B61" s="26">
        <v>2733536</v>
      </c>
      <c r="C61" s="26" t="s">
        <v>253</v>
      </c>
      <c r="D61" s="27" t="s">
        <v>159</v>
      </c>
      <c r="E61" s="28">
        <v>449584.26999999944</v>
      </c>
      <c r="F61" s="29">
        <v>8491.08</v>
      </c>
      <c r="G61" s="28">
        <f t="shared" si="3"/>
        <v>458075.34999999945</v>
      </c>
      <c r="H61" s="30">
        <f t="shared" si="4"/>
        <v>229037.67499999973</v>
      </c>
      <c r="I61" s="31"/>
      <c r="J61" s="27"/>
    </row>
    <row r="62" spans="2:10" ht="12.75">
      <c r="B62" s="26">
        <v>2733579</v>
      </c>
      <c r="C62" s="26" t="s">
        <v>254</v>
      </c>
      <c r="D62" s="27" t="s">
        <v>160</v>
      </c>
      <c r="E62" s="28">
        <v>848266.0299999977</v>
      </c>
      <c r="F62" s="29">
        <v>115992.75999999924</v>
      </c>
      <c r="G62" s="28">
        <f t="shared" si="3"/>
        <v>964258.7899999969</v>
      </c>
      <c r="H62" s="30">
        <f t="shared" si="4"/>
        <v>482129.39499999845</v>
      </c>
      <c r="I62" s="43">
        <f>'[1]JANEIRO 2014'!H7*12</f>
        <v>602459.04</v>
      </c>
      <c r="J62" s="27"/>
    </row>
    <row r="63" spans="2:10" ht="12.75">
      <c r="B63" s="26">
        <v>2733595</v>
      </c>
      <c r="C63" s="26" t="s">
        <v>255</v>
      </c>
      <c r="D63" s="27" t="s">
        <v>161</v>
      </c>
      <c r="E63" s="28">
        <v>105497.8</v>
      </c>
      <c r="F63" s="29">
        <v>3934.45</v>
      </c>
      <c r="G63" s="28">
        <f t="shared" si="3"/>
        <v>109432.25</v>
      </c>
      <c r="H63" s="30">
        <f t="shared" si="4"/>
        <v>54716.125</v>
      </c>
      <c r="I63" s="31"/>
      <c r="J63" s="27"/>
    </row>
    <row r="64" spans="2:10" ht="12.75">
      <c r="B64" s="26">
        <v>2733633</v>
      </c>
      <c r="C64" s="26" t="s">
        <v>225</v>
      </c>
      <c r="D64" s="27" t="s">
        <v>162</v>
      </c>
      <c r="E64" s="28">
        <v>693242.6900000039</v>
      </c>
      <c r="F64" s="29">
        <v>126520.99</v>
      </c>
      <c r="G64" s="28">
        <f t="shared" si="3"/>
        <v>819763.6800000039</v>
      </c>
      <c r="H64" s="30">
        <f t="shared" si="4"/>
        <v>409881.84000000195</v>
      </c>
      <c r="I64" s="31"/>
      <c r="J64" s="27"/>
    </row>
    <row r="65" spans="2:10" ht="12.75">
      <c r="B65" s="26">
        <v>2733676</v>
      </c>
      <c r="C65" s="26" t="s">
        <v>197</v>
      </c>
      <c r="D65" s="27" t="s">
        <v>163</v>
      </c>
      <c r="E65" s="28">
        <v>1822252.4200000295</v>
      </c>
      <c r="F65" s="29">
        <v>73563.99</v>
      </c>
      <c r="G65" s="28">
        <f t="shared" si="3"/>
        <v>1895816.4100000295</v>
      </c>
      <c r="H65" s="30">
        <f t="shared" si="4"/>
        <v>947908.2050000147</v>
      </c>
      <c r="I65" s="31">
        <v>947908.21</v>
      </c>
      <c r="J65" s="27"/>
    </row>
    <row r="66" spans="2:10" ht="12.75">
      <c r="B66" s="26">
        <v>2735962</v>
      </c>
      <c r="C66" s="26" t="s">
        <v>226</v>
      </c>
      <c r="D66" s="27" t="s">
        <v>164</v>
      </c>
      <c r="E66" s="28">
        <v>602975.6200000022</v>
      </c>
      <c r="F66" s="29">
        <v>58940.27</v>
      </c>
      <c r="G66" s="28">
        <f t="shared" si="3"/>
        <v>661915.8900000022</v>
      </c>
      <c r="H66" s="30">
        <f t="shared" si="4"/>
        <v>330957.9450000011</v>
      </c>
      <c r="I66" s="43">
        <f>'[1]JANEIRO 2014'!H19*12</f>
        <v>335716.56</v>
      </c>
      <c r="J66" s="27"/>
    </row>
    <row r="67" spans="2:10" ht="12.75">
      <c r="B67" s="26">
        <v>2735970</v>
      </c>
      <c r="C67" s="26" t="s">
        <v>199</v>
      </c>
      <c r="D67" s="27" t="s">
        <v>165</v>
      </c>
      <c r="E67" s="28">
        <v>1127071.2499999932</v>
      </c>
      <c r="F67" s="29">
        <v>48321.5</v>
      </c>
      <c r="G67" s="28">
        <f t="shared" si="3"/>
        <v>1175392.7499999932</v>
      </c>
      <c r="H67" s="30">
        <f t="shared" si="4"/>
        <v>587696.3749999966</v>
      </c>
      <c r="I67" s="31">
        <v>602228.95</v>
      </c>
      <c r="J67" s="27"/>
    </row>
    <row r="68" spans="2:10" ht="12.75">
      <c r="B68" s="26">
        <v>2735989</v>
      </c>
      <c r="C68" s="26" t="s">
        <v>197</v>
      </c>
      <c r="D68" s="27" t="s">
        <v>166</v>
      </c>
      <c r="E68" s="28">
        <v>2520016.5500000073</v>
      </c>
      <c r="F68" s="29">
        <v>178292.84000001065</v>
      </c>
      <c r="G68" s="28">
        <f t="shared" si="3"/>
        <v>2698309.390000018</v>
      </c>
      <c r="H68" s="30">
        <f t="shared" si="4"/>
        <v>1349154.695000009</v>
      </c>
      <c r="I68" s="31"/>
      <c r="J68" s="27"/>
    </row>
    <row r="69" spans="2:10" ht="12.75">
      <c r="B69" s="26">
        <v>2738260</v>
      </c>
      <c r="C69" s="26" t="s">
        <v>227</v>
      </c>
      <c r="D69" s="27" t="s">
        <v>167</v>
      </c>
      <c r="E69" s="28">
        <v>1834799.1999999932</v>
      </c>
      <c r="F69" s="29"/>
      <c r="G69" s="28">
        <f t="shared" si="3"/>
        <v>1834799.1999999932</v>
      </c>
      <c r="H69" s="30">
        <f t="shared" si="4"/>
        <v>917399.5999999966</v>
      </c>
      <c r="I69" s="31"/>
      <c r="J69" s="27"/>
    </row>
    <row r="70" spans="2:10" ht="12.75">
      <c r="B70" s="26">
        <v>2738309</v>
      </c>
      <c r="C70" s="26" t="s">
        <v>227</v>
      </c>
      <c r="D70" s="27" t="s">
        <v>168</v>
      </c>
      <c r="E70" s="28">
        <v>3130431.980000023</v>
      </c>
      <c r="F70" s="29">
        <v>225677.74999999945</v>
      </c>
      <c r="G70" s="28">
        <f t="shared" si="3"/>
        <v>3356109.7300000223</v>
      </c>
      <c r="H70" s="30">
        <f t="shared" si="4"/>
        <v>1678054.8650000112</v>
      </c>
      <c r="I70" s="31"/>
      <c r="J70" s="27"/>
    </row>
    <row r="71" spans="2:10" ht="12.75">
      <c r="B71" s="26">
        <v>2740338</v>
      </c>
      <c r="C71" s="26" t="s">
        <v>227</v>
      </c>
      <c r="D71" s="27" t="s">
        <v>169</v>
      </c>
      <c r="E71" s="28">
        <v>2775146.3300000103</v>
      </c>
      <c r="F71" s="29">
        <v>1471215.3000000166</v>
      </c>
      <c r="G71" s="28">
        <f aca="true" t="shared" si="5" ref="G71:G98">E71+F71</f>
        <v>4246361.630000027</v>
      </c>
      <c r="H71" s="30">
        <f t="shared" si="4"/>
        <v>2123180.8150000134</v>
      </c>
      <c r="I71" s="43">
        <f>'[1]JANEIRO 2014'!H13*12</f>
        <v>2137472.52</v>
      </c>
      <c r="J71" s="27"/>
    </row>
    <row r="72" spans="2:10" ht="12.75">
      <c r="B72" s="26">
        <v>2741873</v>
      </c>
      <c r="C72" s="26" t="s">
        <v>228</v>
      </c>
      <c r="D72" s="27" t="s">
        <v>170</v>
      </c>
      <c r="E72" s="28">
        <v>1034650.28</v>
      </c>
      <c r="F72" s="29">
        <v>123837.11</v>
      </c>
      <c r="G72" s="28">
        <f t="shared" si="5"/>
        <v>1158487.3900000001</v>
      </c>
      <c r="H72" s="30">
        <f t="shared" si="4"/>
        <v>579243.6950000001</v>
      </c>
      <c r="I72" s="43">
        <f>'[1]JANEIRO 2014'!H25*12</f>
        <v>603247.5599999999</v>
      </c>
      <c r="J72" s="27"/>
    </row>
    <row r="73" spans="2:10" ht="12.75">
      <c r="B73" s="26">
        <v>2741962</v>
      </c>
      <c r="C73" s="26" t="s">
        <v>229</v>
      </c>
      <c r="D73" s="27" t="s">
        <v>171</v>
      </c>
      <c r="E73" s="28">
        <v>420837.83</v>
      </c>
      <c r="F73" s="29">
        <v>8504.62999999999</v>
      </c>
      <c r="G73" s="28">
        <f t="shared" si="5"/>
        <v>429342.46</v>
      </c>
      <c r="H73" s="30">
        <f t="shared" si="4"/>
        <v>214671.23</v>
      </c>
      <c r="I73" s="43">
        <f>'[1]JANEIRO 2014'!H44*12</f>
        <v>215387.03999999998</v>
      </c>
      <c r="J73" s="27"/>
    </row>
    <row r="74" spans="2:10" ht="12.75">
      <c r="B74" s="26">
        <v>2741989</v>
      </c>
      <c r="C74" s="26" t="s">
        <v>230</v>
      </c>
      <c r="D74" s="27" t="s">
        <v>172</v>
      </c>
      <c r="E74" s="28">
        <v>3886852.9400000614</v>
      </c>
      <c r="F74" s="29">
        <v>484487.01000000606</v>
      </c>
      <c r="G74" s="28">
        <f t="shared" si="5"/>
        <v>4371339.950000067</v>
      </c>
      <c r="H74" s="30">
        <f t="shared" si="4"/>
        <v>2185669.9750000336</v>
      </c>
      <c r="I74" s="43">
        <f>'[1]JANEIRO 2014'!H20*12</f>
        <v>2188836.48</v>
      </c>
      <c r="J74" s="27"/>
    </row>
    <row r="75" spans="2:10" ht="12.75">
      <c r="B75" s="26">
        <v>2742012</v>
      </c>
      <c r="C75" s="26" t="s">
        <v>256</v>
      </c>
      <c r="D75" s="27" t="s">
        <v>173</v>
      </c>
      <c r="E75" s="28">
        <v>704384.7200000018</v>
      </c>
      <c r="F75" s="29">
        <v>41489.13</v>
      </c>
      <c r="G75" s="28">
        <f t="shared" si="5"/>
        <v>745873.8500000018</v>
      </c>
      <c r="H75" s="30">
        <f t="shared" si="4"/>
        <v>372936.9250000009</v>
      </c>
      <c r="I75" s="43">
        <f>'[1]JANEIRO 2014'!H35*12</f>
        <v>378459.48</v>
      </c>
      <c r="J75" s="27"/>
    </row>
    <row r="76" spans="2:10" ht="12.75">
      <c r="B76" s="26">
        <v>2742047</v>
      </c>
      <c r="C76" s="26" t="s">
        <v>230</v>
      </c>
      <c r="D76" s="27" t="s">
        <v>174</v>
      </c>
      <c r="E76" s="28">
        <v>7838070.709999897</v>
      </c>
      <c r="F76" s="29">
        <v>7767.870000000007</v>
      </c>
      <c r="G76" s="28">
        <f t="shared" si="5"/>
        <v>7845838.579999897</v>
      </c>
      <c r="H76" s="30">
        <f t="shared" si="4"/>
        <v>3922919.2899999483</v>
      </c>
      <c r="I76" s="43">
        <f>'[1]JANEIRO 2014'!H21*12</f>
        <v>3923041.44</v>
      </c>
      <c r="J76" s="27"/>
    </row>
    <row r="77" spans="2:10" ht="12.75">
      <c r="B77" s="26">
        <v>2742071</v>
      </c>
      <c r="C77" s="26" t="s">
        <v>228</v>
      </c>
      <c r="D77" s="27" t="s">
        <v>175</v>
      </c>
      <c r="E77" s="28">
        <v>1068795.67</v>
      </c>
      <c r="F77" s="29">
        <v>97507.18000000066</v>
      </c>
      <c r="G77" s="28">
        <f t="shared" si="5"/>
        <v>1166302.8500000006</v>
      </c>
      <c r="H77" s="30">
        <f t="shared" si="4"/>
        <v>583151.4250000003</v>
      </c>
      <c r="I77" s="43">
        <f>'[1]JANEIRO 2014'!H26*12</f>
        <v>584737.5599999999</v>
      </c>
      <c r="J77" s="27"/>
    </row>
    <row r="78" spans="2:10" ht="12.75">
      <c r="B78" s="26">
        <v>2742098</v>
      </c>
      <c r="C78" s="26" t="s">
        <v>257</v>
      </c>
      <c r="D78" s="27" t="s">
        <v>176</v>
      </c>
      <c r="E78" s="28">
        <v>1559405.3599999778</v>
      </c>
      <c r="F78" s="29">
        <v>86049.52000000102</v>
      </c>
      <c r="G78" s="28">
        <f t="shared" si="5"/>
        <v>1645454.8799999787</v>
      </c>
      <c r="H78" s="30">
        <f t="shared" si="4"/>
        <v>822727.4399999894</v>
      </c>
      <c r="I78" s="43">
        <f>'[1]JANEIRO 2014'!H30*12</f>
        <v>843690.48</v>
      </c>
      <c r="J78" s="27"/>
    </row>
    <row r="79" spans="2:10" ht="12.75">
      <c r="B79" s="26">
        <v>2743388</v>
      </c>
      <c r="C79" s="26" t="s">
        <v>256</v>
      </c>
      <c r="D79" s="27" t="s">
        <v>177</v>
      </c>
      <c r="E79" s="28">
        <v>600348.05</v>
      </c>
      <c r="F79" s="29">
        <v>34276.27</v>
      </c>
      <c r="G79" s="28">
        <f t="shared" si="5"/>
        <v>634624.3200000001</v>
      </c>
      <c r="H79" s="30">
        <f t="shared" si="4"/>
        <v>317312.16000000003</v>
      </c>
      <c r="I79" s="43">
        <f>'[1]JANEIRO 2014'!H36*12</f>
        <v>317954.52</v>
      </c>
      <c r="J79" s="27"/>
    </row>
    <row r="80" spans="2:10" ht="12.75">
      <c r="B80" s="26">
        <v>2743469</v>
      </c>
      <c r="C80" s="26" t="s">
        <v>201</v>
      </c>
      <c r="D80" s="27" t="s">
        <v>178</v>
      </c>
      <c r="E80" s="28">
        <v>4099937.989999978</v>
      </c>
      <c r="F80" s="29">
        <v>1012157.8399999336</v>
      </c>
      <c r="G80" s="28">
        <f t="shared" si="5"/>
        <v>5112095.829999912</v>
      </c>
      <c r="H80" s="30">
        <f t="shared" si="4"/>
        <v>2556047.914999956</v>
      </c>
      <c r="I80" s="31"/>
      <c r="J80" s="27"/>
    </row>
    <row r="81" spans="2:10" ht="12.75">
      <c r="B81" s="26">
        <v>2753332</v>
      </c>
      <c r="C81" s="26" t="s">
        <v>231</v>
      </c>
      <c r="D81" s="27" t="s">
        <v>179</v>
      </c>
      <c r="E81" s="28">
        <v>1921523.300000049</v>
      </c>
      <c r="F81" s="29">
        <v>105230.62</v>
      </c>
      <c r="G81" s="28">
        <f t="shared" si="5"/>
        <v>2026753.9200000488</v>
      </c>
      <c r="H81" s="30">
        <f t="shared" si="4"/>
        <v>1013376.9600000244</v>
      </c>
      <c r="I81" s="43">
        <f>'[1]JANEIRO 2014'!H14*12</f>
        <v>1038386.04</v>
      </c>
      <c r="J81" s="27"/>
    </row>
    <row r="82" spans="2:10" ht="12.75">
      <c r="B82" s="26">
        <v>2754738</v>
      </c>
      <c r="C82" s="26" t="s">
        <v>232</v>
      </c>
      <c r="D82" s="27" t="s">
        <v>180</v>
      </c>
      <c r="E82" s="28">
        <v>6660731.040000101</v>
      </c>
      <c r="F82" s="29">
        <v>593892.2099999924</v>
      </c>
      <c r="G82" s="28">
        <f t="shared" si="5"/>
        <v>7254623.250000093</v>
      </c>
      <c r="H82" s="30">
        <f t="shared" si="4"/>
        <v>3627311.6250000466</v>
      </c>
      <c r="I82" s="43">
        <f>'[1]JANEIRO 2014'!H29*12</f>
        <v>3057673.92</v>
      </c>
      <c r="J82" s="27"/>
    </row>
    <row r="83" spans="2:10" ht="12.75">
      <c r="B83" s="26">
        <v>2781735</v>
      </c>
      <c r="C83" s="26" t="s">
        <v>258</v>
      </c>
      <c r="D83" s="27" t="s">
        <v>181</v>
      </c>
      <c r="E83" s="28">
        <v>203993.48</v>
      </c>
      <c r="F83" s="29">
        <v>3142.44</v>
      </c>
      <c r="G83" s="28">
        <f t="shared" si="5"/>
        <v>207135.92</v>
      </c>
      <c r="H83" s="30">
        <f t="shared" si="4"/>
        <v>103567.96</v>
      </c>
      <c r="I83" s="31"/>
      <c r="J83" s="27"/>
    </row>
    <row r="84" spans="2:10" ht="12.75">
      <c r="B84" s="26">
        <v>2781816</v>
      </c>
      <c r="C84" s="26" t="s">
        <v>233</v>
      </c>
      <c r="D84" s="27" t="s">
        <v>182</v>
      </c>
      <c r="E84" s="28">
        <v>1400786.9999999849</v>
      </c>
      <c r="F84" s="29">
        <v>430550.760000003</v>
      </c>
      <c r="G84" s="28">
        <f t="shared" si="5"/>
        <v>1831337.759999988</v>
      </c>
      <c r="H84" s="30">
        <f t="shared" si="4"/>
        <v>915668.879999994</v>
      </c>
      <c r="I84" s="31"/>
      <c r="J84" s="27"/>
    </row>
    <row r="85" spans="2:10" ht="12.75">
      <c r="B85" s="26">
        <v>2783789</v>
      </c>
      <c r="C85" s="26" t="s">
        <v>234</v>
      </c>
      <c r="D85" s="27" t="s">
        <v>183</v>
      </c>
      <c r="E85" s="28">
        <v>5304544.160000092</v>
      </c>
      <c r="F85" s="29">
        <v>167648.21000000057</v>
      </c>
      <c r="G85" s="28">
        <f t="shared" si="5"/>
        <v>5472192.370000093</v>
      </c>
      <c r="H85" s="30">
        <f t="shared" si="4"/>
        <v>2736096.1850000466</v>
      </c>
      <c r="I85" s="43">
        <f>'[1]JANEIRO 2014'!H23*12</f>
        <v>2765075.52</v>
      </c>
      <c r="J85" s="27"/>
    </row>
    <row r="86" spans="2:10" ht="12.75">
      <c r="B86" s="26">
        <v>2783797</v>
      </c>
      <c r="C86" s="26" t="s">
        <v>235</v>
      </c>
      <c r="D86" s="27" t="s">
        <v>184</v>
      </c>
      <c r="E86" s="28">
        <v>536532.2300000035</v>
      </c>
      <c r="F86" s="29">
        <v>151344.12</v>
      </c>
      <c r="G86" s="28">
        <f t="shared" si="5"/>
        <v>687876.3500000035</v>
      </c>
      <c r="H86" s="30">
        <f t="shared" si="4"/>
        <v>343938.17500000173</v>
      </c>
      <c r="I86" s="31"/>
      <c r="J86" s="27"/>
    </row>
    <row r="87" spans="2:10" ht="12.75">
      <c r="B87" s="26">
        <v>2783800</v>
      </c>
      <c r="C87" s="26" t="s">
        <v>236</v>
      </c>
      <c r="D87" s="27" t="s">
        <v>185</v>
      </c>
      <c r="E87" s="28">
        <v>2412772.5</v>
      </c>
      <c r="F87" s="29">
        <v>381183.13000000204</v>
      </c>
      <c r="G87" s="28">
        <f t="shared" si="5"/>
        <v>2793955.630000002</v>
      </c>
      <c r="H87" s="30">
        <f t="shared" si="4"/>
        <v>1396977.815000001</v>
      </c>
      <c r="I87" s="43">
        <f>'[1]JANEIRO 2014'!H24*12</f>
        <v>1558592.04</v>
      </c>
      <c r="J87" s="27"/>
    </row>
    <row r="88" spans="2:10" ht="12.75">
      <c r="B88" s="26">
        <v>2809532</v>
      </c>
      <c r="C88" s="26" t="s">
        <v>203</v>
      </c>
      <c r="D88" s="27" t="s">
        <v>186</v>
      </c>
      <c r="E88" s="28">
        <v>896228.5200000014</v>
      </c>
      <c r="F88" s="29"/>
      <c r="G88" s="28">
        <f t="shared" si="5"/>
        <v>896228.5200000014</v>
      </c>
      <c r="H88" s="30">
        <f t="shared" si="4"/>
        <v>448114.2600000007</v>
      </c>
      <c r="I88" s="31"/>
      <c r="J88" s="27"/>
    </row>
    <row r="89" spans="2:10" ht="12.75">
      <c r="B89" s="26">
        <v>2825589</v>
      </c>
      <c r="C89" s="26" t="s">
        <v>237</v>
      </c>
      <c r="D89" s="27" t="s">
        <v>187</v>
      </c>
      <c r="E89" s="28">
        <v>7515131.179999971</v>
      </c>
      <c r="F89" s="29">
        <v>555447.0399999986</v>
      </c>
      <c r="G89" s="28">
        <f t="shared" si="5"/>
        <v>8070578.219999969</v>
      </c>
      <c r="H89" s="30">
        <f t="shared" si="4"/>
        <v>4035289.1099999845</v>
      </c>
      <c r="I89" s="43">
        <f>'[1]JANEIRO 2014'!H40*12</f>
        <v>4041241.56</v>
      </c>
      <c r="J89" s="27"/>
    </row>
    <row r="90" spans="2:10" ht="12.75">
      <c r="B90" s="26">
        <v>3005011</v>
      </c>
      <c r="C90" s="26" t="s">
        <v>202</v>
      </c>
      <c r="D90" s="27" t="s">
        <v>188</v>
      </c>
      <c r="E90" s="28">
        <v>4646536.01999998</v>
      </c>
      <c r="F90" s="29">
        <v>393047.05000000144</v>
      </c>
      <c r="G90" s="28">
        <f t="shared" si="5"/>
        <v>5039583.069999982</v>
      </c>
      <c r="H90" s="30">
        <f t="shared" si="4"/>
        <v>2519791.534999991</v>
      </c>
      <c r="I90" s="31">
        <v>2679669.63</v>
      </c>
      <c r="J90" s="27"/>
    </row>
    <row r="91" spans="2:10" ht="12.75">
      <c r="B91" s="26">
        <v>3075516</v>
      </c>
      <c r="C91" s="26" t="s">
        <v>198</v>
      </c>
      <c r="D91" s="27" t="s">
        <v>189</v>
      </c>
      <c r="E91" s="28">
        <v>2070493.1000000078</v>
      </c>
      <c r="F91" s="29">
        <v>894256.2799999446</v>
      </c>
      <c r="G91" s="28">
        <f t="shared" si="5"/>
        <v>2964749.3799999524</v>
      </c>
      <c r="H91" s="30">
        <f t="shared" si="4"/>
        <v>1482374.6899999762</v>
      </c>
      <c r="I91" s="31">
        <v>1490550.83</v>
      </c>
      <c r="J91" s="27"/>
    </row>
    <row r="92" spans="2:10" ht="12.75">
      <c r="B92" s="26">
        <v>4051513</v>
      </c>
      <c r="C92" s="26" t="s">
        <v>238</v>
      </c>
      <c r="D92" s="27" t="s">
        <v>190</v>
      </c>
      <c r="E92" s="28">
        <v>243395.71</v>
      </c>
      <c r="F92" s="29">
        <v>10382.52</v>
      </c>
      <c r="G92" s="28">
        <f t="shared" si="5"/>
        <v>253778.22999999998</v>
      </c>
      <c r="H92" s="30">
        <f t="shared" si="4"/>
        <v>126889.11499999999</v>
      </c>
      <c r="I92" s="43">
        <f>'[1]JANEIRO 2014'!H9*12</f>
        <v>126982.56</v>
      </c>
      <c r="J92" s="27"/>
    </row>
    <row r="93" spans="2:10" ht="12.75">
      <c r="B93" s="26">
        <v>4055683</v>
      </c>
      <c r="C93" s="26" t="s">
        <v>239</v>
      </c>
      <c r="D93" s="27" t="s">
        <v>191</v>
      </c>
      <c r="E93" s="28">
        <v>251187.3</v>
      </c>
      <c r="F93" s="29">
        <v>177140.29000000065</v>
      </c>
      <c r="G93" s="28">
        <f t="shared" si="5"/>
        <v>428327.59000000067</v>
      </c>
      <c r="H93" s="30">
        <f t="shared" si="4"/>
        <v>214163.79500000033</v>
      </c>
      <c r="I93" s="43">
        <f>'[1]JANEIRO 2014'!H37*12</f>
        <v>207282.48</v>
      </c>
      <c r="J93" s="27"/>
    </row>
    <row r="94" spans="2:10" ht="12.75">
      <c r="B94" s="26">
        <v>4055748</v>
      </c>
      <c r="C94" s="26" t="s">
        <v>259</v>
      </c>
      <c r="D94" s="27" t="s">
        <v>192</v>
      </c>
      <c r="E94" s="28">
        <v>2717230.20000001</v>
      </c>
      <c r="F94" s="29">
        <v>437667.8400000024</v>
      </c>
      <c r="G94" s="28">
        <f t="shared" si="5"/>
        <v>3154898.040000012</v>
      </c>
      <c r="H94" s="30">
        <f t="shared" si="4"/>
        <v>1577449.020000006</v>
      </c>
      <c r="I94" s="43">
        <f>'[1]JANEIRO 2014'!H39*12</f>
        <v>1677552</v>
      </c>
      <c r="J94" s="27"/>
    </row>
    <row r="95" spans="2:10" ht="12.75">
      <c r="B95" s="26">
        <v>4056752</v>
      </c>
      <c r="C95" s="26" t="s">
        <v>203</v>
      </c>
      <c r="D95" s="27" t="s">
        <v>193</v>
      </c>
      <c r="E95" s="28">
        <v>9647966.23000005</v>
      </c>
      <c r="F95" s="29">
        <v>435989.36999999767</v>
      </c>
      <c r="G95" s="28">
        <f t="shared" si="5"/>
        <v>10083955.600000048</v>
      </c>
      <c r="H95" s="30">
        <f t="shared" si="4"/>
        <v>5041977.800000024</v>
      </c>
      <c r="I95" s="43">
        <f>'[1]JANEIRO 2014'!H42*12</f>
        <v>5030311.199999999</v>
      </c>
      <c r="J95" s="27"/>
    </row>
    <row r="96" spans="2:10" ht="12.75">
      <c r="B96" s="26">
        <v>4057058</v>
      </c>
      <c r="C96" s="26" t="s">
        <v>260</v>
      </c>
      <c r="D96" s="27" t="s">
        <v>176</v>
      </c>
      <c r="E96" s="28">
        <v>227994.55</v>
      </c>
      <c r="F96" s="29">
        <v>86108.03999999989</v>
      </c>
      <c r="G96" s="28">
        <f t="shared" si="5"/>
        <v>314102.58999999985</v>
      </c>
      <c r="H96" s="30">
        <f t="shared" si="4"/>
        <v>157051.29499999993</v>
      </c>
      <c r="I96" s="43">
        <f>'[1]JANEIRO 2014'!H43*12</f>
        <v>208113.96000000002</v>
      </c>
      <c r="J96" s="27"/>
    </row>
    <row r="97" spans="2:10" ht="12.75">
      <c r="B97" s="26">
        <v>5621674</v>
      </c>
      <c r="C97" s="26" t="s">
        <v>240</v>
      </c>
      <c r="D97" s="27" t="s">
        <v>194</v>
      </c>
      <c r="E97" s="28">
        <v>479751.87</v>
      </c>
      <c r="F97" s="29"/>
      <c r="G97" s="28">
        <f t="shared" si="5"/>
        <v>479751.87</v>
      </c>
      <c r="H97" s="30">
        <f t="shared" si="4"/>
        <v>239875.935</v>
      </c>
      <c r="I97" s="31"/>
      <c r="J97" s="27"/>
    </row>
    <row r="98" spans="2:10" ht="12.75">
      <c r="B98" s="26">
        <v>7039344</v>
      </c>
      <c r="C98" s="26" t="s">
        <v>241</v>
      </c>
      <c r="D98" s="27" t="s">
        <v>195</v>
      </c>
      <c r="E98" s="28">
        <v>660116.08</v>
      </c>
      <c r="F98" s="29">
        <v>57854.81000000091</v>
      </c>
      <c r="G98" s="28">
        <f t="shared" si="5"/>
        <v>717970.8900000008</v>
      </c>
      <c r="H98" s="30">
        <f t="shared" si="4"/>
        <v>358985.4450000004</v>
      </c>
      <c r="I98" s="31"/>
      <c r="J98" s="27"/>
    </row>
    <row r="99" spans="2:10" ht="15.75">
      <c r="B99" s="26" t="s">
        <v>0</v>
      </c>
      <c r="C99" s="26"/>
      <c r="D99" s="27"/>
      <c r="E99" s="28"/>
      <c r="F99" s="29"/>
      <c r="G99" s="28"/>
      <c r="H99" s="44">
        <f>SUM(H7:H98)</f>
        <v>184249262.1330013</v>
      </c>
      <c r="I99" s="45">
        <f>SUM(I7:I98)</f>
        <v>161819511.28</v>
      </c>
      <c r="J99" s="46">
        <f>H99-I99</f>
        <v>22429750.853001297</v>
      </c>
    </row>
  </sheetData>
  <sheetProtection/>
  <mergeCells count="2">
    <mergeCell ref="B4:J4"/>
    <mergeCell ref="B2:J2"/>
  </mergeCells>
  <printOptions/>
  <pageMargins left="0.54" right="0.47" top="0.45" bottom="0.5" header="0.46" footer="0.492125985"/>
  <pageSetup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patricia.pacheco</cp:lastModifiedBy>
  <cp:lastPrinted>2014-02-24T19:53:49Z</cp:lastPrinted>
  <dcterms:created xsi:type="dcterms:W3CDTF">2014-02-21T12:55:55Z</dcterms:created>
  <dcterms:modified xsi:type="dcterms:W3CDTF">2014-02-28T11:46:36Z</dcterms:modified>
  <cp:category/>
  <cp:version/>
  <cp:contentType/>
  <cp:contentStatus/>
</cp:coreProperties>
</file>