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8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<sst xmlns="http://schemas.openxmlformats.org/spreadsheetml/2006/main" count="174" uniqueCount="150">
  <si>
    <t>TETO FISICO FINANCEIRO PROGRAMADO</t>
  </si>
  <si>
    <t>Componente I – Cirurgia de Catarata.</t>
  </si>
  <si>
    <t>AMPLIAÇÃO DO ACESSO AOS PROCEDIMENTOS CIRÚRGICOS ELETIVOS</t>
  </si>
  <si>
    <t xml:space="preserve">Código </t>
  </si>
  <si>
    <t xml:space="preserve">Procedimento </t>
  </si>
  <si>
    <t xml:space="preserve">Facectomia com implante de lente Intraocular </t>
  </si>
  <si>
    <t xml:space="preserve">Facectomia s/ implante de lente intraocular </t>
  </si>
  <si>
    <t xml:space="preserve">Facoemulsificação com implante de lente intraocular rígida </t>
  </si>
  <si>
    <t xml:space="preserve">Facoemulsificação com implante de lente intraocular dobrável </t>
  </si>
  <si>
    <t>Total</t>
  </si>
  <si>
    <t>Valor Unitário</t>
  </si>
  <si>
    <t>Qntd</t>
  </si>
  <si>
    <t>Para o componente I serão pagos os valores constantes da tabela SIGTAP - SUS.</t>
  </si>
  <si>
    <t>Componente II – Especialidades e procedimentos prioritários.</t>
  </si>
  <si>
    <t>Ortopedia</t>
  </si>
  <si>
    <t xml:space="preserve">Artroplastia total de quadril (revisão/reconstrução) </t>
  </si>
  <si>
    <t xml:space="preserve">Artroplastia total primaria do quadril cimentada </t>
  </si>
  <si>
    <t xml:space="preserve">Reconstrução ligamentar intra-articular do joelho (cruzado anterior) </t>
  </si>
  <si>
    <t xml:space="preserve">Tratamento cirúrgico de rotura de menisco com sutura meniscal uni / bicom patimental </t>
  </si>
  <si>
    <t xml:space="preserve">Tratamento cirúrgico de rotura do menisco com meniscectomia parcial / total </t>
  </si>
  <si>
    <t xml:space="preserve">Otorrinolaringologia </t>
  </si>
  <si>
    <t xml:space="preserve">Adenoidectomia </t>
  </si>
  <si>
    <t xml:space="preserve">Amigdalectomia </t>
  </si>
  <si>
    <t xml:space="preserve">Amigdalectomia c/ adenoidectomia </t>
  </si>
  <si>
    <t xml:space="preserve">Estapedectomia </t>
  </si>
  <si>
    <t xml:space="preserve">Mastoidectomia radical </t>
  </si>
  <si>
    <t xml:space="preserve">Mastoidectomia subtotal </t>
  </si>
  <si>
    <t xml:space="preserve">Microcirurgia otológica </t>
  </si>
  <si>
    <t xml:space="preserve">Timpanoplastia (uni / bilateral) </t>
  </si>
  <si>
    <t xml:space="preserve">Urologia </t>
  </si>
  <si>
    <t xml:space="preserve">Ressecção endoscópica de próstata </t>
  </si>
  <si>
    <t xml:space="preserve">Nefrolitotomia percutânea </t>
  </si>
  <si>
    <t xml:space="preserve">Ureterolitotomia </t>
  </si>
  <si>
    <t xml:space="preserve">Vascular </t>
  </si>
  <si>
    <t xml:space="preserve">Tratamento cirúrgico de varizes (bilateral) </t>
  </si>
  <si>
    <t xml:space="preserve">Tratamento cirúrgico de varizes (unilateral) </t>
  </si>
  <si>
    <t xml:space="preserve">Oftalmologia </t>
  </si>
  <si>
    <t xml:space="preserve">Vitrectomia anterior </t>
  </si>
  <si>
    <t xml:space="preserve">Vitrectomia posterior </t>
  </si>
  <si>
    <t xml:space="preserve">Correção cirúrgica de Estrabismo (acima de 2 músculos) </t>
  </si>
  <si>
    <t xml:space="preserve">Correção cirúrgica de Estrabismo (até 2 músculos) </t>
  </si>
  <si>
    <t xml:space="preserve">040505010-0 </t>
  </si>
  <si>
    <t xml:space="preserve">040505011-9 </t>
  </si>
  <si>
    <t xml:space="preserve">040505037-2 </t>
  </si>
  <si>
    <t xml:space="preserve">040505009-7 </t>
  </si>
  <si>
    <t>040804007-6</t>
  </si>
  <si>
    <t>040804008-4</t>
  </si>
  <si>
    <t>040805016-0</t>
  </si>
  <si>
    <t>040805088-8</t>
  </si>
  <si>
    <t>040805089-6</t>
  </si>
  <si>
    <r>
      <t> </t>
    </r>
    <r>
      <rPr>
        <b/>
        <sz val="10"/>
        <color indexed="8"/>
        <rFont val="Arial"/>
        <family val="2"/>
      </rPr>
      <t xml:space="preserve">Código </t>
    </r>
  </si>
  <si>
    <t>TOTAL</t>
  </si>
  <si>
    <t>040401001-6</t>
  </si>
  <si>
    <t>040401002-4</t>
  </si>
  <si>
    <t>040401003-2</t>
  </si>
  <si>
    <t>040401010-5</t>
  </si>
  <si>
    <t>040401021-0</t>
  </si>
  <si>
    <t>040401022-9</t>
  </si>
  <si>
    <t>040401023-7</t>
  </si>
  <si>
    <t>040401035-0</t>
  </si>
  <si>
    <t>040903004-0</t>
  </si>
  <si>
    <t>040901023-5</t>
  </si>
  <si>
    <t>040901056-1</t>
  </si>
  <si>
    <t>040602056-6</t>
  </si>
  <si>
    <t>040602057-4</t>
  </si>
  <si>
    <t>040503013-4</t>
  </si>
  <si>
    <t>040503014-2</t>
  </si>
  <si>
    <t>040502001-5</t>
  </si>
  <si>
    <t>040502002-3</t>
  </si>
  <si>
    <t>TOTAL DO COMPONENTE II</t>
  </si>
  <si>
    <t>ACRESCIMO DE 50% SOBRE O COMPONENTE II</t>
  </si>
  <si>
    <t>TOTAL FINAL COMPONENTE II</t>
  </si>
  <si>
    <t>Componente II</t>
  </si>
  <si>
    <t>040703002-6</t>
  </si>
  <si>
    <t>Colecistectomia</t>
  </si>
  <si>
    <t>040907005-0</t>
  </si>
  <si>
    <t>Colpoperineoplastia anterior e 
posterior</t>
  </si>
  <si>
    <t>040702028-4</t>
  </si>
  <si>
    <t>Hemorroidectomia</t>
  </si>
  <si>
    <t>040704012-9</t>
  </si>
  <si>
    <t>Herniorrafia umbilical</t>
  </si>
  <si>
    <t>040704006-4</t>
  </si>
  <si>
    <t>Herniorrafia epigástrica</t>
  </si>
  <si>
    <t>040704008-0</t>
  </si>
  <si>
    <t>Herniorrafia incisional</t>
  </si>
  <si>
    <t>040704010-2</t>
  </si>
  <si>
    <t>Herniorrafia inguinal uniliateral</t>
  </si>
  <si>
    <t>040196013-5</t>
  </si>
  <si>
    <t>Histerectomia total</t>
  </si>
  <si>
    <t>040906010-0</t>
  </si>
  <si>
    <t>Histerectomia vaginal</t>
  </si>
  <si>
    <t>040906011-9</t>
  </si>
  <si>
    <t>Histerectomia com anexectomia uni
ou bi</t>
  </si>
  <si>
    <t>040906018-6</t>
  </si>
  <si>
    <t>Laqueadura tubárea</t>
  </si>
  <si>
    <t>040906021-6</t>
  </si>
  <si>
    <t>Ooferectomia / Ooforoplastia</t>
  </si>
  <si>
    <t>040905008-3</t>
  </si>
  <si>
    <t>Postectomia</t>
  </si>
  <si>
    <t>040904021-5</t>
  </si>
  <si>
    <t>Trat. Cirúrgico da Hidrocele</t>
  </si>
  <si>
    <t>040402009-7</t>
  </si>
  <si>
    <t>Excisão Sutura de Lesão da Boca</t>
  </si>
  <si>
    <t>040702027-6</t>
  </si>
  <si>
    <t>Fistulectomia ou Fistulectomia Anal</t>
  </si>
  <si>
    <t>040704011-0</t>
  </si>
  <si>
    <t>Herniorrafia Recidivante</t>
  </si>
  <si>
    <t>040704009-9</t>
  </si>
  <si>
    <t>Herniorrafia Inguinal/crural (bilateral)</t>
  </si>
  <si>
    <t>040906019-4</t>
  </si>
  <si>
    <t>Miomectomia</t>
  </si>
  <si>
    <t>040704022-6</t>
  </si>
  <si>
    <t>Reparação de Outras Hernias (inclui
Herniorrafia Muscular)</t>
  </si>
  <si>
    <t>040904023-1</t>
  </si>
  <si>
    <t>Tratamento Cirurgico de Varicocele</t>
  </si>
  <si>
    <t>040906004-6</t>
  </si>
  <si>
    <t>Curetagem Semiótica C/ Dilatação
do Colo Uterino</t>
  </si>
  <si>
    <t>040102008-8</t>
  </si>
  <si>
    <t>Exerese de Cisto Sacro-Coccigeo</t>
  </si>
  <si>
    <t>040907015-7</t>
  </si>
  <si>
    <t>Exerese de Glândula de Bartholini/
Skene</t>
  </si>
  <si>
    <t>020101056-9</t>
  </si>
  <si>
    <t>Exerese de Nódulo de Mama</t>
  </si>
  <si>
    <t>040907027-0</t>
  </si>
  <si>
    <t>Trat. Cirúrgico da Incont. Urinária
por Via Vaginal</t>
  </si>
  <si>
    <t>040904024-0</t>
  </si>
  <si>
    <t>Vasectomia Parcial ou Completa</t>
  </si>
  <si>
    <t>Para o componente III serão pagos os valores constantes da tabela SIGTAP  - SUS.</t>
  </si>
  <si>
    <t>O valor total estimado para a execução do presente Contrato importa em:</t>
  </si>
  <si>
    <t xml:space="preserve">Procedimentos </t>
  </si>
  <si>
    <t>Valor Total / Mês</t>
  </si>
  <si>
    <t>Valor Total / Ano</t>
  </si>
  <si>
    <t>Componente I</t>
  </si>
  <si>
    <t>Componente III</t>
  </si>
  <si>
    <t>Total do Contrato</t>
  </si>
  <si>
    <t>Componente III – Outros procedimentos considerados relevantes para a ampliação do acesso, no contexto loco-regional.</t>
  </si>
  <si>
    <r>
      <t>-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Arial"/>
        <family val="2"/>
      </rPr>
      <t>Nome do hospital:</t>
    </r>
  </si>
  <si>
    <r>
      <t>-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Arial"/>
        <family val="2"/>
      </rPr>
      <t xml:space="preserve">Razão Social: </t>
    </r>
  </si>
  <si>
    <r>
      <t>-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Arial"/>
        <family val="2"/>
      </rPr>
      <t xml:space="preserve">CNPJ: </t>
    </r>
  </si>
  <si>
    <r>
      <t>-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Arial"/>
        <family val="2"/>
      </rPr>
      <t xml:space="preserve">CNES: </t>
    </r>
  </si>
  <si>
    <r>
      <t>-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Arial"/>
        <family val="2"/>
      </rPr>
      <t>Município:</t>
    </r>
  </si>
  <si>
    <r>
      <t>-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Arial"/>
        <family val="2"/>
      </rPr>
      <t>RS:</t>
    </r>
  </si>
  <si>
    <t>040804009-2</t>
  </si>
  <si>
    <t>Artroplastia total primária do quadril não cimentada / hibrida</t>
  </si>
  <si>
    <t>040805006-3</t>
  </si>
  <si>
    <t>Artroplastia total primaria do joelho</t>
  </si>
  <si>
    <t>040805005-5</t>
  </si>
  <si>
    <t>Artroplastia total do joelho – revisão / reconstrução</t>
  </si>
  <si>
    <t>Para os procedimentos do componente II serão pagos os valores da tabela 
SIGTAP, acrescidos de um incentivo no valor de 50% para Serviços Profissionais e Serviços Hospitalares.</t>
  </si>
  <si>
    <t>ANEXO II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</si>
</sst>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00"/>
    <numFmt numFmtId="176" formatCode="_(* #,##0.000_);_(* \(#,##0.000\);_(* &quot;-&quot;??_);_(@_)"/>
    <numFmt numFmtId="177" formatCode="0.0"/>
    <numFmt numFmtId="178" formatCode="_(* #,##0.0_);_(* \(#,##0.0\);_(* &quot;-&quot;??_);_(@_)"/>
    <numFmt numFmtId="179" formatCode="_(* #,##0_);_(* \(#,##0\);_(* &quot;-&quot;??_);_(@_)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63"/>
      <name val="Arial Unicode MS"/>
      <family val="0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Arial Unicode MS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18" applyNumberForma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9" fillId="0" borderId="1" xfId="18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wrapText="1"/>
      <protection/>
    </xf>
    <xf numFmtId="39" fontId="0" fillId="0" borderId="1" xfId="18" applyNumberForma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wrapText="1"/>
      <protection/>
    </xf>
    <xf numFmtId="39" fontId="4" fillId="0" borderId="1" xfId="18" applyNumberFormat="1" applyFont="1" applyBorder="1" applyAlignment="1" applyProtection="1">
      <alignment horizontal="center" vertical="center"/>
      <protection/>
    </xf>
    <xf numFmtId="171" fontId="0" fillId="0" borderId="1" xfId="18" applyBorder="1" applyAlignment="1" applyProtection="1">
      <alignment horizontal="center" vertical="center"/>
      <protection/>
    </xf>
    <xf numFmtId="171" fontId="4" fillId="0" borderId="1" xfId="18" applyFont="1" applyBorder="1" applyAlignment="1" applyProtection="1">
      <alignment horizontal="center" vertical="center"/>
      <protection/>
    </xf>
    <xf numFmtId="0" fontId="4" fillId="0" borderId="1" xfId="18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center" wrapText="1"/>
      <protection/>
    </xf>
    <xf numFmtId="0" fontId="8" fillId="0" borderId="1" xfId="0" applyFont="1" applyBorder="1" applyAlignment="1" applyProtection="1">
      <alignment horizont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wrapText="1"/>
      <protection/>
    </xf>
    <xf numFmtId="39" fontId="9" fillId="0" borderId="1" xfId="18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/>
      <protection/>
    </xf>
    <xf numFmtId="171" fontId="7" fillId="0" borderId="1" xfId="18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wrapText="1"/>
      <protection/>
    </xf>
    <xf numFmtId="39" fontId="5" fillId="0" borderId="1" xfId="18" applyNumberFormat="1" applyFont="1" applyBorder="1" applyAlignment="1" applyProtection="1">
      <alignment horizontal="center" vertical="center" wrapText="1"/>
      <protection/>
    </xf>
    <xf numFmtId="171" fontId="0" fillId="0" borderId="1" xfId="18" applyBorder="1" applyAlignment="1" applyProtection="1">
      <alignment horizontal="center"/>
      <protection/>
    </xf>
    <xf numFmtId="171" fontId="4" fillId="0" borderId="1" xfId="18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4" fontId="4" fillId="0" borderId="1" xfId="18" applyNumberFormat="1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vertical="center" wrapText="1"/>
      <protection/>
    </xf>
    <xf numFmtId="171" fontId="1" fillId="0" borderId="1" xfId="18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wrapText="1"/>
      <protection/>
    </xf>
    <xf numFmtId="39" fontId="9" fillId="0" borderId="0" xfId="18" applyNumberFormat="1" applyFont="1" applyBorder="1" applyAlignment="1" applyProtection="1">
      <alignment horizontal="center" vertical="center" wrapText="1"/>
      <protection/>
    </xf>
    <xf numFmtId="171" fontId="7" fillId="0" borderId="0" xfId="18" applyFont="1" applyBorder="1" applyAlignment="1" applyProtection="1">
      <alignment horizontal="center" vertical="center"/>
      <protection/>
    </xf>
    <xf numFmtId="179" fontId="7" fillId="0" borderId="0" xfId="1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center" vertical="center"/>
      <protection/>
    </xf>
    <xf numFmtId="171" fontId="0" fillId="0" borderId="0" xfId="18" applyBorder="1" applyAlignment="1" applyProtection="1">
      <alignment horizontal="center"/>
      <protection/>
    </xf>
    <xf numFmtId="179" fontId="0" fillId="0" borderId="0" xfId="18" applyNumberFormat="1" applyBorder="1" applyAlignment="1" applyProtection="1">
      <alignment horizontal="center"/>
      <protection/>
    </xf>
    <xf numFmtId="0" fontId="7" fillId="0" borderId="0" xfId="18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18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justify" wrapText="1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/>
      <protection locked="0"/>
    </xf>
    <xf numFmtId="171" fontId="4" fillId="0" borderId="3" xfId="18" applyFont="1" applyBorder="1" applyAlignment="1" applyProtection="1">
      <alignment horizontal="center" vertical="center"/>
      <protection/>
    </xf>
    <xf numFmtId="171" fontId="4" fillId="0" borderId="4" xfId="18" applyFont="1" applyBorder="1" applyAlignment="1" applyProtection="1">
      <alignment horizontal="center" vertical="center"/>
      <protection/>
    </xf>
    <xf numFmtId="171" fontId="4" fillId="0" borderId="5" xfId="18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8" fillId="0" borderId="6" xfId="0" applyFont="1" applyBorder="1" applyAlignment="1" applyProtection="1">
      <alignment horizontal="center" wrapText="1"/>
      <protection/>
    </xf>
    <xf numFmtId="0" fontId="8" fillId="0" borderId="7" xfId="0" applyFont="1" applyBorder="1" applyAlignment="1" applyProtection="1">
      <alignment horizont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171" fontId="1" fillId="0" borderId="3" xfId="18" applyFont="1" applyBorder="1" applyAlignment="1" applyProtection="1">
      <alignment horizontal="center" vertical="center"/>
      <protection/>
    </xf>
    <xf numFmtId="171" fontId="1" fillId="0" borderId="4" xfId="18" applyFont="1" applyBorder="1" applyAlignment="1" applyProtection="1">
      <alignment horizontal="center" vertical="center"/>
      <protection/>
    </xf>
    <xf numFmtId="171" fontId="1" fillId="0" borderId="5" xfId="18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0</xdr:rowOff>
    </xdr:from>
    <xdr:to>
      <xdr:col>4</xdr:col>
      <xdr:colOff>657225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1447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40</xdr:row>
      <xdr:rowOff>28575</xdr:rowOff>
    </xdr:from>
    <xdr:to>
      <xdr:col>4</xdr:col>
      <xdr:colOff>723900</xdr:colOff>
      <xdr:row>44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9067800"/>
          <a:ext cx="1447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79</xdr:row>
      <xdr:rowOff>47625</xdr:rowOff>
    </xdr:from>
    <xdr:to>
      <xdr:col>4</xdr:col>
      <xdr:colOff>742950</xdr:colOff>
      <xdr:row>82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7697450"/>
          <a:ext cx="1447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121</xdr:row>
      <xdr:rowOff>133350</xdr:rowOff>
    </xdr:from>
    <xdr:to>
      <xdr:col>4</xdr:col>
      <xdr:colOff>742950</xdr:colOff>
      <xdr:row>127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6803350"/>
          <a:ext cx="1447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5"/>
  <sheetViews>
    <sheetView tabSelected="1" workbookViewId="0" topLeftCell="A1">
      <selection activeCell="B5" sqref="B5"/>
    </sheetView>
  </sheetViews>
  <sheetFormatPr defaultColWidth="9.140625" defaultRowHeight="12.75"/>
  <cols>
    <col min="1" max="1" width="15.7109375" style="2" customWidth="1"/>
    <col min="2" max="2" width="31.00390625" style="2" customWidth="1"/>
    <col min="3" max="3" width="12.421875" style="2" customWidth="1"/>
    <col min="4" max="4" width="9.140625" style="2" customWidth="1"/>
    <col min="5" max="5" width="11.28125" style="2" customWidth="1"/>
    <col min="6" max="16384" width="9.140625" style="2" customWidth="1"/>
  </cols>
  <sheetData>
    <row r="1" spans="1:5" ht="12.75">
      <c r="A1" s="25"/>
      <c r="B1" s="25"/>
      <c r="C1" s="25"/>
      <c r="D1" s="25"/>
      <c r="E1" s="25"/>
    </row>
    <row r="2" spans="1:5" ht="12.75">
      <c r="A2" s="68" t="s">
        <v>149</v>
      </c>
      <c r="B2" s="68"/>
      <c r="C2" s="25"/>
      <c r="D2" s="25"/>
      <c r="E2" s="25"/>
    </row>
    <row r="3" spans="1:5" ht="12.75">
      <c r="A3" s="25"/>
      <c r="B3" s="25"/>
      <c r="C3" s="25"/>
      <c r="D3" s="25"/>
      <c r="E3" s="25"/>
    </row>
    <row r="4" spans="1:5" ht="12.75">
      <c r="A4" s="25"/>
      <c r="B4" s="25"/>
      <c r="C4" s="25"/>
      <c r="D4" s="25"/>
      <c r="E4" s="25"/>
    </row>
    <row r="5" spans="1:5" ht="12.75">
      <c r="A5" s="25"/>
      <c r="B5" s="25"/>
      <c r="C5" s="25"/>
      <c r="D5" s="25"/>
      <c r="E5" s="25"/>
    </row>
    <row r="6" spans="1:5" ht="12.75">
      <c r="A6" s="25"/>
      <c r="B6" s="25"/>
      <c r="C6" s="25"/>
      <c r="D6" s="25"/>
      <c r="E6" s="25"/>
    </row>
    <row r="7" spans="1:6" ht="15.75">
      <c r="A7" s="77" t="s">
        <v>2</v>
      </c>
      <c r="B7" s="77"/>
      <c r="C7" s="77"/>
      <c r="D7" s="77"/>
      <c r="E7" s="77"/>
      <c r="F7" s="1"/>
    </row>
    <row r="8" spans="1:5" ht="12.75">
      <c r="A8" s="25"/>
      <c r="B8" s="25"/>
      <c r="C8" s="25"/>
      <c r="D8" s="25"/>
      <c r="E8" s="25"/>
    </row>
    <row r="9" spans="1:5" ht="15.75">
      <c r="A9" s="73" t="s">
        <v>136</v>
      </c>
      <c r="B9" s="73"/>
      <c r="C9" s="73"/>
      <c r="D9" s="73"/>
      <c r="E9" s="73"/>
    </row>
    <row r="10" spans="1:5" ht="15.75">
      <c r="A10" s="73" t="s">
        <v>137</v>
      </c>
      <c r="B10" s="73"/>
      <c r="C10" s="73"/>
      <c r="D10" s="73"/>
      <c r="E10" s="73"/>
    </row>
    <row r="11" spans="1:5" ht="15.75">
      <c r="A11" s="73" t="s">
        <v>138</v>
      </c>
      <c r="B11" s="73"/>
      <c r="C11" s="73"/>
      <c r="D11" s="73"/>
      <c r="E11" s="73"/>
    </row>
    <row r="12" spans="1:5" ht="15.75">
      <c r="A12" s="73" t="s">
        <v>139</v>
      </c>
      <c r="B12" s="73"/>
      <c r="C12" s="73"/>
      <c r="D12" s="73"/>
      <c r="E12" s="73"/>
    </row>
    <row r="13" spans="1:5" ht="15.75">
      <c r="A13" s="73" t="s">
        <v>140</v>
      </c>
      <c r="B13" s="73"/>
      <c r="C13" s="73"/>
      <c r="D13" s="73"/>
      <c r="E13" s="73"/>
    </row>
    <row r="14" spans="1:5" ht="15.75">
      <c r="A14" s="73" t="s">
        <v>141</v>
      </c>
      <c r="B14" s="73"/>
      <c r="C14" s="73"/>
      <c r="D14" s="73"/>
      <c r="E14" s="73"/>
    </row>
    <row r="15" spans="1:5" ht="15.75">
      <c r="A15" s="26"/>
      <c r="B15" s="26"/>
      <c r="C15" s="26"/>
      <c r="D15" s="25"/>
      <c r="E15" s="25"/>
    </row>
    <row r="16" spans="1:6" ht="15.75">
      <c r="A16" s="69" t="s">
        <v>0</v>
      </c>
      <c r="B16" s="69"/>
      <c r="C16" s="69"/>
      <c r="D16" s="69"/>
      <c r="E16" s="69"/>
      <c r="F16" s="1"/>
    </row>
    <row r="17" spans="1:5" ht="12.75">
      <c r="A17" s="25"/>
      <c r="B17" s="25"/>
      <c r="C17" s="25"/>
      <c r="D17" s="25"/>
      <c r="E17" s="25"/>
    </row>
    <row r="18" spans="1:5" ht="15.75">
      <c r="A18" s="80" t="s">
        <v>1</v>
      </c>
      <c r="B18" s="80"/>
      <c r="C18" s="27"/>
      <c r="D18" s="27"/>
      <c r="E18" s="25"/>
    </row>
    <row r="19" spans="1:5" ht="12.75">
      <c r="A19" s="25"/>
      <c r="B19" s="25"/>
      <c r="C19" s="25"/>
      <c r="D19" s="25"/>
      <c r="E19" s="25"/>
    </row>
    <row r="20" spans="1:5" s="3" customFormat="1" ht="25.5">
      <c r="A20" s="15" t="s">
        <v>3</v>
      </c>
      <c r="B20" s="15" t="s">
        <v>4</v>
      </c>
      <c r="C20" s="15" t="s">
        <v>10</v>
      </c>
      <c r="D20" s="15" t="s">
        <v>11</v>
      </c>
      <c r="E20" s="15" t="s">
        <v>9</v>
      </c>
    </row>
    <row r="21" spans="1:5" ht="25.5">
      <c r="A21" s="16" t="s">
        <v>44</v>
      </c>
      <c r="B21" s="17" t="s">
        <v>5</v>
      </c>
      <c r="C21" s="18">
        <v>443</v>
      </c>
      <c r="D21" s="4"/>
      <c r="E21" s="22">
        <f>D21*C21</f>
        <v>0</v>
      </c>
    </row>
    <row r="22" spans="1:5" ht="25.5">
      <c r="A22" s="16" t="s">
        <v>41</v>
      </c>
      <c r="B22" s="17" t="s">
        <v>6</v>
      </c>
      <c r="C22" s="18">
        <v>403</v>
      </c>
      <c r="D22" s="4"/>
      <c r="E22" s="22">
        <f>D22*C22</f>
        <v>0</v>
      </c>
    </row>
    <row r="23" spans="1:5" ht="25.5">
      <c r="A23" s="16" t="s">
        <v>42</v>
      </c>
      <c r="B23" s="17" t="s">
        <v>7</v>
      </c>
      <c r="C23" s="18">
        <v>543</v>
      </c>
      <c r="D23" s="4"/>
      <c r="E23" s="22">
        <f>D23*C23</f>
        <v>0</v>
      </c>
    </row>
    <row r="24" spans="1:5" ht="25.5">
      <c r="A24" s="16" t="s">
        <v>43</v>
      </c>
      <c r="B24" s="17" t="s">
        <v>8</v>
      </c>
      <c r="C24" s="18">
        <v>643</v>
      </c>
      <c r="D24" s="4"/>
      <c r="E24" s="22">
        <f>D24*C24</f>
        <v>0</v>
      </c>
    </row>
    <row r="25" spans="1:5" ht="14.25">
      <c r="A25" s="19"/>
      <c r="B25" s="20" t="s">
        <v>51</v>
      </c>
      <c r="C25" s="21">
        <f>SUM(C21:C24)</f>
        <v>2032</v>
      </c>
      <c r="D25" s="24">
        <f>SUM(D21:D24)</f>
        <v>0</v>
      </c>
      <c r="E25" s="23">
        <f>SUM(E21:E24)</f>
        <v>0</v>
      </c>
    </row>
    <row r="26" spans="1:5" ht="12.75">
      <c r="A26" s="25"/>
      <c r="B26" s="25"/>
      <c r="C26" s="25"/>
      <c r="D26" s="25"/>
      <c r="E26" s="25"/>
    </row>
    <row r="27" spans="1:5" ht="12.75">
      <c r="A27" s="78" t="s">
        <v>12</v>
      </c>
      <c r="B27" s="78"/>
      <c r="C27" s="78"/>
      <c r="D27" s="78"/>
      <c r="E27" s="78"/>
    </row>
    <row r="28" spans="1:5" ht="12.75">
      <c r="A28" s="25"/>
      <c r="B28" s="25"/>
      <c r="C28" s="25"/>
      <c r="D28" s="25"/>
      <c r="E28" s="25"/>
    </row>
    <row r="29" spans="1:5" s="5" customFormat="1" ht="15.75">
      <c r="A29" s="79" t="s">
        <v>13</v>
      </c>
      <c r="B29" s="79"/>
      <c r="C29" s="79"/>
      <c r="D29" s="79"/>
      <c r="E29" s="79"/>
    </row>
    <row r="30" spans="1:5" s="5" customFormat="1" ht="12.75">
      <c r="A30" s="28"/>
      <c r="B30" s="28"/>
      <c r="C30" s="28"/>
      <c r="D30" s="28"/>
      <c r="E30" s="28"/>
    </row>
    <row r="31" spans="1:5" s="5" customFormat="1" ht="25.5">
      <c r="A31" s="29" t="s">
        <v>50</v>
      </c>
      <c r="B31" s="30" t="s">
        <v>4</v>
      </c>
      <c r="C31" s="31" t="s">
        <v>10</v>
      </c>
      <c r="D31" s="31" t="s">
        <v>11</v>
      </c>
      <c r="E31" s="31" t="s">
        <v>9</v>
      </c>
    </row>
    <row r="32" spans="1:5" s="5" customFormat="1" ht="12.75" customHeight="1">
      <c r="A32" s="86" t="s">
        <v>14</v>
      </c>
      <c r="B32" s="87"/>
      <c r="C32" s="87"/>
      <c r="D32" s="87"/>
      <c r="E32" s="87"/>
    </row>
    <row r="33" spans="1:5" s="5" customFormat="1" ht="23.25" customHeight="1">
      <c r="A33" s="32" t="s">
        <v>142</v>
      </c>
      <c r="B33" s="33" t="s">
        <v>143</v>
      </c>
      <c r="C33" s="34">
        <v>1214.72</v>
      </c>
      <c r="D33" s="65"/>
      <c r="E33" s="36">
        <f aca="true" t="shared" si="0" ref="E33:E39">D33*C33</f>
        <v>0</v>
      </c>
    </row>
    <row r="34" spans="1:5" s="5" customFormat="1" ht="14.25">
      <c r="A34" s="32" t="s">
        <v>144</v>
      </c>
      <c r="B34" s="33" t="s">
        <v>145</v>
      </c>
      <c r="C34" s="34">
        <v>1154.84</v>
      </c>
      <c r="D34" s="65"/>
      <c r="E34" s="36">
        <f t="shared" si="0"/>
        <v>0</v>
      </c>
    </row>
    <row r="35" spans="1:5" s="5" customFormat="1" ht="25.5">
      <c r="A35" s="32" t="s">
        <v>146</v>
      </c>
      <c r="B35" s="33" t="s">
        <v>147</v>
      </c>
      <c r="C35" s="34">
        <v>1541.34</v>
      </c>
      <c r="D35" s="65"/>
      <c r="E35" s="36">
        <f t="shared" si="0"/>
        <v>0</v>
      </c>
    </row>
    <row r="36" spans="1:5" s="5" customFormat="1" ht="25.5">
      <c r="A36" s="32" t="s">
        <v>45</v>
      </c>
      <c r="B36" s="33" t="s">
        <v>15</v>
      </c>
      <c r="C36" s="34">
        <v>1678.87</v>
      </c>
      <c r="D36" s="66"/>
      <c r="E36" s="36">
        <f t="shared" si="0"/>
        <v>0</v>
      </c>
    </row>
    <row r="37" spans="1:5" s="5" customFormat="1" ht="25.5">
      <c r="A37" s="32" t="s">
        <v>46</v>
      </c>
      <c r="B37" s="33" t="s">
        <v>16</v>
      </c>
      <c r="C37" s="34">
        <v>1635.27</v>
      </c>
      <c r="D37" s="66"/>
      <c r="E37" s="36">
        <f t="shared" si="0"/>
        <v>0</v>
      </c>
    </row>
    <row r="38" spans="1:5" s="5" customFormat="1" ht="26.25" customHeight="1">
      <c r="A38" s="32" t="s">
        <v>47</v>
      </c>
      <c r="B38" s="33" t="s">
        <v>17</v>
      </c>
      <c r="C38" s="34">
        <v>1602.18</v>
      </c>
      <c r="D38" s="66"/>
      <c r="E38" s="36">
        <f t="shared" si="0"/>
        <v>0</v>
      </c>
    </row>
    <row r="39" spans="1:5" s="5" customFormat="1" ht="38.25">
      <c r="A39" s="32" t="s">
        <v>48</v>
      </c>
      <c r="B39" s="33" t="s">
        <v>18</v>
      </c>
      <c r="C39" s="34">
        <v>578.89</v>
      </c>
      <c r="D39" s="66"/>
      <c r="E39" s="36">
        <f t="shared" si="0"/>
        <v>0</v>
      </c>
    </row>
    <row r="40" spans="1:5" s="5" customFormat="1" ht="14.25">
      <c r="A40" s="53"/>
      <c r="B40" s="54"/>
      <c r="C40" s="55"/>
      <c r="D40" s="63"/>
      <c r="E40" s="57">
        <v>1</v>
      </c>
    </row>
    <row r="41" spans="1:5" s="5" customFormat="1" ht="14.25">
      <c r="A41" s="53"/>
      <c r="B41" s="54"/>
      <c r="C41" s="55"/>
      <c r="D41" s="63"/>
      <c r="E41" s="56"/>
    </row>
    <row r="42" spans="1:5" s="5" customFormat="1" ht="14.25">
      <c r="A42" s="53"/>
      <c r="B42" s="54"/>
      <c r="C42" s="55"/>
      <c r="D42" s="63"/>
      <c r="E42" s="56"/>
    </row>
    <row r="43" spans="1:5" s="5" customFormat="1" ht="14.25">
      <c r="A43" s="53"/>
      <c r="B43" s="54"/>
      <c r="C43" s="55"/>
      <c r="D43" s="63"/>
      <c r="E43" s="56"/>
    </row>
    <row r="44" spans="1:5" s="5" customFormat="1" ht="14.25">
      <c r="A44" s="53"/>
      <c r="B44" s="54"/>
      <c r="C44" s="55"/>
      <c r="D44" s="63"/>
      <c r="E44" s="56"/>
    </row>
    <row r="45" spans="1:5" s="5" customFormat="1" ht="14.25">
      <c r="A45" s="53"/>
      <c r="B45" s="54"/>
      <c r="C45" s="55"/>
      <c r="D45" s="63"/>
      <c r="E45" s="56"/>
    </row>
    <row r="46" spans="1:5" s="5" customFormat="1" ht="38.25">
      <c r="A46" s="32" t="s">
        <v>49</v>
      </c>
      <c r="B46" s="33" t="s">
        <v>19</v>
      </c>
      <c r="C46" s="34">
        <v>332.26</v>
      </c>
      <c r="D46" s="6"/>
      <c r="E46" s="36">
        <f>D46*C46</f>
        <v>0</v>
      </c>
    </row>
    <row r="47" spans="1:5" ht="12.75">
      <c r="A47" s="71" t="s">
        <v>51</v>
      </c>
      <c r="B47" s="71"/>
      <c r="C47" s="21">
        <f>SUM(C33:C46)</f>
        <v>9738.369999999999</v>
      </c>
      <c r="D47" s="24">
        <f>SUM(D33:D46)</f>
        <v>0</v>
      </c>
      <c r="E47" s="23">
        <f>SUM(E33:E39)+E46</f>
        <v>0</v>
      </c>
    </row>
    <row r="48" spans="1:5" ht="12.75">
      <c r="A48" s="25"/>
      <c r="B48" s="25"/>
      <c r="C48" s="25"/>
      <c r="D48" s="25"/>
      <c r="E48" s="25"/>
    </row>
    <row r="49" spans="1:5" ht="25.5">
      <c r="A49" s="29" t="s">
        <v>50</v>
      </c>
      <c r="B49" s="30" t="s">
        <v>4</v>
      </c>
      <c r="C49" s="31" t="s">
        <v>10</v>
      </c>
      <c r="D49" s="31" t="s">
        <v>11</v>
      </c>
      <c r="E49" s="31" t="s">
        <v>9</v>
      </c>
    </row>
    <row r="50" spans="1:5" ht="12.75" customHeight="1">
      <c r="A50" s="85" t="s">
        <v>20</v>
      </c>
      <c r="B50" s="85"/>
      <c r="C50" s="85"/>
      <c r="D50" s="85"/>
      <c r="E50" s="85"/>
    </row>
    <row r="51" spans="1:5" ht="14.25">
      <c r="A51" s="37" t="s">
        <v>52</v>
      </c>
      <c r="B51" s="17" t="s">
        <v>21</v>
      </c>
      <c r="C51" s="38">
        <v>348.18</v>
      </c>
      <c r="D51" s="64"/>
      <c r="E51" s="39">
        <f>D51*C51</f>
        <v>0</v>
      </c>
    </row>
    <row r="52" spans="1:5" ht="14.25">
      <c r="A52" s="37" t="s">
        <v>53</v>
      </c>
      <c r="B52" s="17" t="s">
        <v>22</v>
      </c>
      <c r="C52" s="38">
        <v>306.57</v>
      </c>
      <c r="D52" s="64"/>
      <c r="E52" s="39">
        <f aca="true" t="shared" si="1" ref="E52:E58">D52*C52</f>
        <v>0</v>
      </c>
    </row>
    <row r="53" spans="1:5" ht="14.25">
      <c r="A53" s="37" t="s">
        <v>54</v>
      </c>
      <c r="B53" s="17" t="s">
        <v>23</v>
      </c>
      <c r="C53" s="38">
        <v>337.22</v>
      </c>
      <c r="D53" s="64"/>
      <c r="E53" s="39">
        <f t="shared" si="1"/>
        <v>0</v>
      </c>
    </row>
    <row r="54" spans="1:5" ht="14.25">
      <c r="A54" s="37" t="s">
        <v>55</v>
      </c>
      <c r="B54" s="17" t="s">
        <v>24</v>
      </c>
      <c r="C54" s="38">
        <v>676.26</v>
      </c>
      <c r="D54" s="64"/>
      <c r="E54" s="39">
        <f t="shared" si="1"/>
        <v>0</v>
      </c>
    </row>
    <row r="55" spans="1:5" ht="14.25">
      <c r="A55" s="37" t="s">
        <v>56</v>
      </c>
      <c r="B55" s="17" t="s">
        <v>25</v>
      </c>
      <c r="C55" s="38">
        <v>757.13</v>
      </c>
      <c r="D55" s="64"/>
      <c r="E55" s="39">
        <f t="shared" si="1"/>
        <v>0</v>
      </c>
    </row>
    <row r="56" spans="1:5" ht="14.25">
      <c r="A56" s="37" t="s">
        <v>57</v>
      </c>
      <c r="B56" s="17" t="s">
        <v>26</v>
      </c>
      <c r="C56" s="38">
        <v>483.55</v>
      </c>
      <c r="D56" s="64"/>
      <c r="E56" s="39">
        <f t="shared" si="1"/>
        <v>0</v>
      </c>
    </row>
    <row r="57" spans="1:5" ht="14.25">
      <c r="A57" s="37" t="s">
        <v>58</v>
      </c>
      <c r="B57" s="17" t="s">
        <v>27</v>
      </c>
      <c r="C57" s="38">
        <v>376.75</v>
      </c>
      <c r="D57" s="64"/>
      <c r="E57" s="39">
        <f t="shared" si="1"/>
        <v>0</v>
      </c>
    </row>
    <row r="58" spans="1:5" ht="14.25">
      <c r="A58" s="37" t="s">
        <v>59</v>
      </c>
      <c r="B58" s="17" t="s">
        <v>28</v>
      </c>
      <c r="C58" s="38">
        <v>618.15</v>
      </c>
      <c r="D58" s="64"/>
      <c r="E58" s="39">
        <f t="shared" si="1"/>
        <v>0</v>
      </c>
    </row>
    <row r="59" spans="1:5" ht="12.75">
      <c r="A59" s="71" t="s">
        <v>51</v>
      </c>
      <c r="B59" s="71"/>
      <c r="C59" s="21">
        <f>SUM(C51:C58)</f>
        <v>3903.8100000000004</v>
      </c>
      <c r="D59" s="35">
        <f>SUM(D51:D58)</f>
        <v>0</v>
      </c>
      <c r="E59" s="40">
        <f>SUM(E51:E58)</f>
        <v>0</v>
      </c>
    </row>
    <row r="60" spans="1:5" ht="12.75" customHeight="1">
      <c r="A60" s="85" t="s">
        <v>29</v>
      </c>
      <c r="B60" s="85"/>
      <c r="C60" s="85"/>
      <c r="D60" s="85"/>
      <c r="E60" s="85"/>
    </row>
    <row r="61" spans="1:5" ht="13.5" customHeight="1">
      <c r="A61" s="37" t="s">
        <v>60</v>
      </c>
      <c r="B61" s="17" t="s">
        <v>30</v>
      </c>
      <c r="C61" s="38">
        <v>594.68</v>
      </c>
      <c r="D61" s="8"/>
      <c r="E61" s="39">
        <f>D61*C61</f>
        <v>0</v>
      </c>
    </row>
    <row r="62" spans="1:5" ht="14.25">
      <c r="A62" s="37" t="s">
        <v>61</v>
      </c>
      <c r="B62" s="17" t="s">
        <v>31</v>
      </c>
      <c r="C62" s="38">
        <v>801.5</v>
      </c>
      <c r="D62" s="8"/>
      <c r="E62" s="39">
        <f>D62*C62</f>
        <v>0</v>
      </c>
    </row>
    <row r="63" spans="1:5" ht="14.25">
      <c r="A63" s="37" t="s">
        <v>62</v>
      </c>
      <c r="B63" s="17" t="s">
        <v>32</v>
      </c>
      <c r="C63" s="38">
        <v>766.11</v>
      </c>
      <c r="D63" s="8"/>
      <c r="E63" s="39">
        <f>D63*C63</f>
        <v>0</v>
      </c>
    </row>
    <row r="64" spans="1:5" ht="12.75">
      <c r="A64" s="71" t="s">
        <v>51</v>
      </c>
      <c r="B64" s="71"/>
      <c r="C64" s="21">
        <f>SUM(C61:C63)</f>
        <v>2162.29</v>
      </c>
      <c r="D64" s="35">
        <f>SUM(D61:D63)</f>
        <v>0</v>
      </c>
      <c r="E64" s="40">
        <f>SUM(E61:E63)</f>
        <v>0</v>
      </c>
    </row>
    <row r="65" spans="1:5" ht="12.75" customHeight="1">
      <c r="A65" s="85" t="s">
        <v>33</v>
      </c>
      <c r="B65" s="85"/>
      <c r="C65" s="85"/>
      <c r="D65" s="85"/>
      <c r="E65" s="85"/>
    </row>
    <row r="66" spans="1:5" ht="25.5">
      <c r="A66" s="37" t="s">
        <v>63</v>
      </c>
      <c r="B66" s="17" t="s">
        <v>34</v>
      </c>
      <c r="C66" s="38">
        <v>582.04</v>
      </c>
      <c r="D66" s="8"/>
      <c r="E66" s="39">
        <f>D66*C66</f>
        <v>0</v>
      </c>
    </row>
    <row r="67" spans="1:5" ht="25.5">
      <c r="A67" s="37" t="s">
        <v>64</v>
      </c>
      <c r="B67" s="17" t="s">
        <v>35</v>
      </c>
      <c r="C67" s="38">
        <v>483.37</v>
      </c>
      <c r="D67" s="8"/>
      <c r="E67" s="39">
        <f>D67*C67</f>
        <v>0</v>
      </c>
    </row>
    <row r="68" spans="1:5" ht="12.75">
      <c r="A68" s="71" t="s">
        <v>51</v>
      </c>
      <c r="B68" s="71"/>
      <c r="C68" s="21">
        <f>SUM(C66:C67)</f>
        <v>1065.4099999999999</v>
      </c>
      <c r="D68" s="35">
        <f>SUM(D66:D67)</f>
        <v>0</v>
      </c>
      <c r="E68" s="40">
        <f>SUM(E66:E67)</f>
        <v>0</v>
      </c>
    </row>
    <row r="69" spans="1:5" ht="12.75" customHeight="1">
      <c r="A69" s="85" t="s">
        <v>36</v>
      </c>
      <c r="B69" s="85"/>
      <c r="C69" s="85"/>
      <c r="D69" s="85"/>
      <c r="E69" s="85"/>
    </row>
    <row r="70" spans="1:5" ht="14.25">
      <c r="A70" s="37" t="s">
        <v>65</v>
      </c>
      <c r="B70" s="17" t="s">
        <v>37</v>
      </c>
      <c r="C70" s="38">
        <v>381.08</v>
      </c>
      <c r="D70" s="8"/>
      <c r="E70" s="39">
        <f>D70*C70</f>
        <v>0</v>
      </c>
    </row>
    <row r="71" spans="1:5" ht="14.25">
      <c r="A71" s="37" t="s">
        <v>66</v>
      </c>
      <c r="B71" s="17" t="s">
        <v>38</v>
      </c>
      <c r="C71" s="38">
        <v>1619.67</v>
      </c>
      <c r="D71" s="8"/>
      <c r="E71" s="39">
        <f>D71*C71</f>
        <v>0</v>
      </c>
    </row>
    <row r="72" spans="1:5" ht="25.5">
      <c r="A72" s="37" t="s">
        <v>67</v>
      </c>
      <c r="B72" s="17" t="s">
        <v>39</v>
      </c>
      <c r="C72" s="38">
        <v>694.88</v>
      </c>
      <c r="D72" s="8"/>
      <c r="E72" s="39">
        <f>D72*C72</f>
        <v>0</v>
      </c>
    </row>
    <row r="73" spans="1:5" ht="25.5">
      <c r="A73" s="37" t="s">
        <v>68</v>
      </c>
      <c r="B73" s="17" t="s">
        <v>40</v>
      </c>
      <c r="C73" s="38">
        <v>485.37</v>
      </c>
      <c r="D73" s="8"/>
      <c r="E73" s="39">
        <f>D73*C73</f>
        <v>0</v>
      </c>
    </row>
    <row r="74" spans="1:5" ht="12.75">
      <c r="A74" s="71" t="s">
        <v>51</v>
      </c>
      <c r="B74" s="71"/>
      <c r="C74" s="21">
        <f>SUM(C70:C73)</f>
        <v>3181</v>
      </c>
      <c r="D74" s="35">
        <f>SUM(D70:D73)</f>
        <v>0</v>
      </c>
      <c r="E74" s="40">
        <f>SUM(E70:E73)</f>
        <v>0</v>
      </c>
    </row>
    <row r="75" spans="1:5" ht="12.75">
      <c r="A75" s="25"/>
      <c r="B75" s="25"/>
      <c r="C75" s="25"/>
      <c r="D75" s="25"/>
      <c r="E75" s="25"/>
    </row>
    <row r="76" spans="1:6" ht="53.25" customHeight="1">
      <c r="A76" s="70" t="s">
        <v>148</v>
      </c>
      <c r="B76" s="70"/>
      <c r="C76" s="70"/>
      <c r="D76" s="70"/>
      <c r="E76" s="70"/>
      <c r="F76" s="9"/>
    </row>
    <row r="77" spans="1:6" ht="21" customHeight="1">
      <c r="A77" s="41"/>
      <c r="B77" s="41"/>
      <c r="C77" s="41"/>
      <c r="D77" s="41"/>
      <c r="E77" s="41"/>
      <c r="F77" s="9"/>
    </row>
    <row r="78" spans="1:6" ht="21" customHeight="1">
      <c r="A78" s="41"/>
      <c r="B78" s="41"/>
      <c r="C78" s="41"/>
      <c r="D78" s="41"/>
      <c r="E78" s="41"/>
      <c r="F78" s="9"/>
    </row>
    <row r="79" spans="1:6" ht="21" customHeight="1">
      <c r="A79" s="41"/>
      <c r="B79" s="41"/>
      <c r="C79" s="41"/>
      <c r="D79" s="41"/>
      <c r="E79" s="67">
        <v>2</v>
      </c>
      <c r="F79" s="9"/>
    </row>
    <row r="80" spans="1:6" ht="21" customHeight="1">
      <c r="A80" s="41"/>
      <c r="B80" s="41"/>
      <c r="C80" s="41"/>
      <c r="D80" s="41"/>
      <c r="E80" s="41"/>
      <c r="F80" s="9"/>
    </row>
    <row r="81" spans="1:6" ht="21" customHeight="1">
      <c r="A81" s="41"/>
      <c r="B81" s="41"/>
      <c r="C81" s="41"/>
      <c r="D81" s="41"/>
      <c r="E81" s="41"/>
      <c r="F81" s="9"/>
    </row>
    <row r="82" spans="1:6" ht="21" customHeight="1">
      <c r="A82" s="41"/>
      <c r="B82" s="41"/>
      <c r="C82" s="41"/>
      <c r="D82" s="41"/>
      <c r="E82" s="41"/>
      <c r="F82" s="9"/>
    </row>
    <row r="83" spans="1:6" ht="21" customHeight="1">
      <c r="A83" s="41"/>
      <c r="B83" s="41"/>
      <c r="C83" s="41"/>
      <c r="D83" s="41"/>
      <c r="E83" s="41"/>
      <c r="F83" s="9"/>
    </row>
    <row r="84" spans="1:5" ht="12.75">
      <c r="A84" s="25"/>
      <c r="B84" s="25"/>
      <c r="C84" s="25"/>
      <c r="D84" s="25"/>
      <c r="E84" s="25"/>
    </row>
    <row r="85" spans="1:5" s="3" customFormat="1" ht="25.5">
      <c r="A85" s="94" t="s">
        <v>72</v>
      </c>
      <c r="B85" s="94"/>
      <c r="C85" s="31" t="s">
        <v>10</v>
      </c>
      <c r="D85" s="31" t="s">
        <v>11</v>
      </c>
      <c r="E85" s="31" t="s">
        <v>9</v>
      </c>
    </row>
    <row r="86" spans="1:5" ht="22.5" customHeight="1">
      <c r="A86" s="72" t="s">
        <v>69</v>
      </c>
      <c r="B86" s="72"/>
      <c r="C86" s="21">
        <f>C74+C68+C64+C59+C47</f>
        <v>20050.879999999997</v>
      </c>
      <c r="D86" s="42">
        <f>D74+D68+D64+D59+D47</f>
        <v>0</v>
      </c>
      <c r="E86" s="23">
        <f>E74+E68+E64+E59+E47</f>
        <v>0</v>
      </c>
    </row>
    <row r="87" spans="1:5" ht="12.75">
      <c r="A87" s="81"/>
      <c r="B87" s="82"/>
      <c r="C87" s="82"/>
      <c r="D87" s="82"/>
      <c r="E87" s="83"/>
    </row>
    <row r="88" spans="1:5" ht="22.5" customHeight="1">
      <c r="A88" s="72" t="s">
        <v>70</v>
      </c>
      <c r="B88" s="72"/>
      <c r="C88" s="21">
        <f>C86*50%</f>
        <v>10025.439999999999</v>
      </c>
      <c r="D88" s="42"/>
      <c r="E88" s="23">
        <f>E86*50%</f>
        <v>0</v>
      </c>
    </row>
    <row r="89" spans="1:5" ht="12.75">
      <c r="A89" s="81"/>
      <c r="B89" s="82"/>
      <c r="C89" s="82"/>
      <c r="D89" s="82"/>
      <c r="E89" s="83"/>
    </row>
    <row r="90" spans="1:5" ht="23.25" customHeight="1">
      <c r="A90" s="72" t="s">
        <v>71</v>
      </c>
      <c r="B90" s="72"/>
      <c r="C90" s="21">
        <f>C86+C88</f>
        <v>30076.319999999996</v>
      </c>
      <c r="D90" s="42">
        <f>D86</f>
        <v>0</v>
      </c>
      <c r="E90" s="23">
        <f>E88+E86</f>
        <v>0</v>
      </c>
    </row>
    <row r="91" spans="1:5" ht="12.75">
      <c r="A91" s="25"/>
      <c r="B91" s="25"/>
      <c r="C91" s="25"/>
      <c r="D91" s="25"/>
      <c r="E91" s="25"/>
    </row>
    <row r="92" spans="1:5" ht="39.75" customHeight="1">
      <c r="A92" s="84" t="s">
        <v>135</v>
      </c>
      <c r="B92" s="84"/>
      <c r="C92" s="84"/>
      <c r="D92" s="84"/>
      <c r="E92" s="84"/>
    </row>
    <row r="93" spans="1:5" ht="12.75">
      <c r="A93" s="25"/>
      <c r="B93" s="25"/>
      <c r="C93" s="25"/>
      <c r="D93" s="25"/>
      <c r="E93" s="25"/>
    </row>
    <row r="94" spans="1:5" ht="25.5">
      <c r="A94" s="15" t="s">
        <v>3</v>
      </c>
      <c r="B94" s="15" t="s">
        <v>4</v>
      </c>
      <c r="C94" s="15" t="s">
        <v>10</v>
      </c>
      <c r="D94" s="15" t="s">
        <v>11</v>
      </c>
      <c r="E94" s="15" t="s">
        <v>9</v>
      </c>
    </row>
    <row r="95" spans="1:5" ht="12.75">
      <c r="A95" s="16" t="s">
        <v>73</v>
      </c>
      <c r="B95" s="17" t="s">
        <v>74</v>
      </c>
      <c r="C95" s="43">
        <v>695.77</v>
      </c>
      <c r="D95" s="8"/>
      <c r="E95" s="39">
        <f>D95*C95</f>
        <v>0</v>
      </c>
    </row>
    <row r="96" spans="1:5" ht="25.5">
      <c r="A96" s="44" t="s">
        <v>75</v>
      </c>
      <c r="B96" s="45" t="s">
        <v>76</v>
      </c>
      <c r="C96" s="43">
        <v>472.43</v>
      </c>
      <c r="D96" s="8"/>
      <c r="E96" s="39">
        <f aca="true" t="shared" si="2" ref="E96:E141">D96*C96</f>
        <v>0</v>
      </c>
    </row>
    <row r="97" spans="1:5" ht="12.75">
      <c r="A97" s="44" t="s">
        <v>77</v>
      </c>
      <c r="B97" s="46" t="s">
        <v>78</v>
      </c>
      <c r="C97" s="43">
        <v>315.94</v>
      </c>
      <c r="D97" s="8"/>
      <c r="E97" s="39">
        <f t="shared" si="2"/>
        <v>0</v>
      </c>
    </row>
    <row r="98" spans="1:5" ht="12.75">
      <c r="A98" s="44" t="s">
        <v>79</v>
      </c>
      <c r="B98" s="46" t="s">
        <v>80</v>
      </c>
      <c r="C98" s="43">
        <v>434.99</v>
      </c>
      <c r="D98" s="8"/>
      <c r="E98" s="39">
        <f t="shared" si="2"/>
        <v>0</v>
      </c>
    </row>
    <row r="99" spans="1:5" ht="12.75">
      <c r="A99" s="44" t="s">
        <v>81</v>
      </c>
      <c r="B99" s="46" t="s">
        <v>82</v>
      </c>
      <c r="C99" s="43">
        <v>559.87</v>
      </c>
      <c r="D99" s="8"/>
      <c r="E99" s="39">
        <f t="shared" si="2"/>
        <v>0</v>
      </c>
    </row>
    <row r="100" spans="1:5" ht="12.75">
      <c r="A100" s="44" t="s">
        <v>83</v>
      </c>
      <c r="B100" s="46" t="s">
        <v>84</v>
      </c>
      <c r="C100" s="43">
        <v>539.92</v>
      </c>
      <c r="D100" s="8"/>
      <c r="E100" s="39">
        <f t="shared" si="2"/>
        <v>0</v>
      </c>
    </row>
    <row r="101" spans="1:5" ht="12.75">
      <c r="A101" s="44" t="s">
        <v>85</v>
      </c>
      <c r="B101" s="46" t="s">
        <v>86</v>
      </c>
      <c r="C101" s="43">
        <v>445.51</v>
      </c>
      <c r="D101" s="8"/>
      <c r="E101" s="39">
        <f t="shared" si="2"/>
        <v>0</v>
      </c>
    </row>
    <row r="102" spans="1:5" ht="12.75">
      <c r="A102" s="44" t="s">
        <v>87</v>
      </c>
      <c r="B102" s="46" t="s">
        <v>88</v>
      </c>
      <c r="C102" s="43">
        <v>634.03</v>
      </c>
      <c r="D102" s="8"/>
      <c r="E102" s="39">
        <f t="shared" si="2"/>
        <v>0</v>
      </c>
    </row>
    <row r="103" spans="1:5" ht="12.75">
      <c r="A103" s="44" t="s">
        <v>89</v>
      </c>
      <c r="B103" s="46" t="s">
        <v>90</v>
      </c>
      <c r="C103" s="43">
        <v>460.08</v>
      </c>
      <c r="D103" s="8"/>
      <c r="E103" s="39">
        <f t="shared" si="2"/>
        <v>0</v>
      </c>
    </row>
    <row r="104" spans="1:5" ht="30" customHeight="1">
      <c r="A104" s="44" t="s">
        <v>91</v>
      </c>
      <c r="B104" s="45" t="s">
        <v>92</v>
      </c>
      <c r="C104" s="43">
        <v>770.7</v>
      </c>
      <c r="D104" s="8"/>
      <c r="E104" s="39">
        <f t="shared" si="2"/>
        <v>0</v>
      </c>
    </row>
    <row r="105" spans="1:5" ht="12.75">
      <c r="A105" s="44" t="s">
        <v>93</v>
      </c>
      <c r="B105" s="46" t="s">
        <v>94</v>
      </c>
      <c r="C105" s="43">
        <v>339.02</v>
      </c>
      <c r="D105" s="8"/>
      <c r="E105" s="39">
        <f t="shared" si="2"/>
        <v>0</v>
      </c>
    </row>
    <row r="106" spans="1:5" ht="12.75">
      <c r="A106" s="44" t="s">
        <v>95</v>
      </c>
      <c r="B106" s="46" t="s">
        <v>96</v>
      </c>
      <c r="C106" s="43">
        <v>509.86</v>
      </c>
      <c r="D106" s="8"/>
      <c r="E106" s="39">
        <f t="shared" si="2"/>
        <v>0</v>
      </c>
    </row>
    <row r="107" spans="1:5" ht="12.75">
      <c r="A107" s="44" t="s">
        <v>97</v>
      </c>
      <c r="B107" s="46" t="s">
        <v>98</v>
      </c>
      <c r="C107" s="43">
        <v>219.12</v>
      </c>
      <c r="D107" s="8"/>
      <c r="E107" s="39">
        <f t="shared" si="2"/>
        <v>0</v>
      </c>
    </row>
    <row r="108" spans="1:5" ht="12.75">
      <c r="A108" s="44" t="s">
        <v>99</v>
      </c>
      <c r="B108" s="46" t="s">
        <v>100</v>
      </c>
      <c r="C108" s="43">
        <v>256.97</v>
      </c>
      <c r="D108" s="8"/>
      <c r="E108" s="39">
        <f t="shared" si="2"/>
        <v>0</v>
      </c>
    </row>
    <row r="109" spans="1:5" ht="12.75">
      <c r="A109" s="44" t="s">
        <v>101</v>
      </c>
      <c r="B109" s="46" t="s">
        <v>102</v>
      </c>
      <c r="C109" s="43">
        <v>28</v>
      </c>
      <c r="D109" s="8"/>
      <c r="E109" s="39">
        <f t="shared" si="2"/>
        <v>0</v>
      </c>
    </row>
    <row r="110" spans="1:5" ht="12.75">
      <c r="A110" s="44" t="s">
        <v>103</v>
      </c>
      <c r="B110" s="46" t="s">
        <v>104</v>
      </c>
      <c r="C110" s="43">
        <v>254.12</v>
      </c>
      <c r="D110" s="8"/>
      <c r="E110" s="39">
        <f t="shared" si="2"/>
        <v>0</v>
      </c>
    </row>
    <row r="111" spans="1:5" ht="12.75">
      <c r="A111" s="44" t="s">
        <v>105</v>
      </c>
      <c r="B111" s="46" t="s">
        <v>106</v>
      </c>
      <c r="C111" s="43">
        <v>416.43</v>
      </c>
      <c r="D111" s="8"/>
      <c r="E111" s="39">
        <f t="shared" si="2"/>
        <v>0</v>
      </c>
    </row>
    <row r="112" spans="1:5" ht="12.75">
      <c r="A112" s="44" t="s">
        <v>107</v>
      </c>
      <c r="B112" s="46" t="s">
        <v>108</v>
      </c>
      <c r="C112" s="43">
        <v>426.02</v>
      </c>
      <c r="D112" s="8"/>
      <c r="E112" s="39">
        <f t="shared" si="2"/>
        <v>0</v>
      </c>
    </row>
    <row r="113" spans="1:5" ht="12.75">
      <c r="A113" s="44" t="s">
        <v>109</v>
      </c>
      <c r="B113" s="46" t="s">
        <v>110</v>
      </c>
      <c r="C113" s="43">
        <v>528.94</v>
      </c>
      <c r="D113" s="8"/>
      <c r="E113" s="39">
        <f t="shared" si="2"/>
        <v>0</v>
      </c>
    </row>
    <row r="114" spans="1:5" ht="29.25" customHeight="1">
      <c r="A114" s="44" t="s">
        <v>111</v>
      </c>
      <c r="B114" s="45" t="s">
        <v>112</v>
      </c>
      <c r="C114" s="43">
        <v>382.19</v>
      </c>
      <c r="D114" s="8"/>
      <c r="E114" s="39">
        <f t="shared" si="2"/>
        <v>0</v>
      </c>
    </row>
    <row r="115" spans="1:5" ht="12.75">
      <c r="A115" s="44" t="s">
        <v>113</v>
      </c>
      <c r="B115" s="46" t="s">
        <v>114</v>
      </c>
      <c r="C115" s="43">
        <v>257.56</v>
      </c>
      <c r="D115" s="8"/>
      <c r="E115" s="39">
        <f t="shared" si="2"/>
        <v>0</v>
      </c>
    </row>
    <row r="116" spans="1:5" ht="25.5">
      <c r="A116" s="44" t="s">
        <v>115</v>
      </c>
      <c r="B116" s="45" t="s">
        <v>116</v>
      </c>
      <c r="C116" s="43">
        <v>167.42</v>
      </c>
      <c r="D116" s="8"/>
      <c r="E116" s="39">
        <f t="shared" si="2"/>
        <v>0</v>
      </c>
    </row>
    <row r="117" spans="1:5" ht="12.75">
      <c r="A117" s="44" t="s">
        <v>117</v>
      </c>
      <c r="B117" s="46" t="s">
        <v>118</v>
      </c>
      <c r="C117" s="43">
        <v>143.72</v>
      </c>
      <c r="D117" s="12"/>
      <c r="E117" s="39">
        <f t="shared" si="2"/>
        <v>0</v>
      </c>
    </row>
    <row r="118" spans="1:5" ht="12.75">
      <c r="A118" s="58"/>
      <c r="B118" s="59"/>
      <c r="C118" s="60"/>
      <c r="D118" s="59"/>
      <c r="E118" s="61"/>
    </row>
    <row r="119" spans="1:5" ht="12.75">
      <c r="A119" s="58"/>
      <c r="B119" s="59"/>
      <c r="C119" s="60"/>
      <c r="D119" s="59"/>
      <c r="E119" s="62">
        <v>3</v>
      </c>
    </row>
    <row r="120" spans="1:5" ht="12.75">
      <c r="A120" s="58"/>
      <c r="B120" s="59"/>
      <c r="C120" s="60"/>
      <c r="D120" s="59"/>
      <c r="E120" s="61"/>
    </row>
    <row r="121" spans="1:5" ht="12.75">
      <c r="A121" s="58"/>
      <c r="B121" s="59"/>
      <c r="C121" s="60"/>
      <c r="D121" s="59"/>
      <c r="E121" s="61"/>
    </row>
    <row r="122" spans="1:5" ht="12.75">
      <c r="A122" s="58"/>
      <c r="B122" s="59"/>
      <c r="C122" s="60"/>
      <c r="D122" s="59"/>
      <c r="E122" s="61"/>
    </row>
    <row r="123" spans="1:5" ht="12.75">
      <c r="A123" s="58"/>
      <c r="B123" s="59"/>
      <c r="C123" s="60"/>
      <c r="D123" s="59"/>
      <c r="E123" s="61"/>
    </row>
    <row r="124" spans="1:5" ht="12.75">
      <c r="A124" s="58"/>
      <c r="B124" s="59"/>
      <c r="C124" s="60"/>
      <c r="D124" s="59"/>
      <c r="E124" s="61"/>
    </row>
    <row r="125" spans="1:5" ht="12.75">
      <c r="A125" s="58"/>
      <c r="B125" s="59"/>
      <c r="C125" s="60"/>
      <c r="D125" s="59"/>
      <c r="E125" s="61"/>
    </row>
    <row r="126" spans="1:5" ht="12.75">
      <c r="A126" s="58"/>
      <c r="B126" s="59"/>
      <c r="C126" s="60"/>
      <c r="D126" s="59"/>
      <c r="E126" s="61"/>
    </row>
    <row r="127" spans="1:5" ht="12.75">
      <c r="A127" s="58"/>
      <c r="B127" s="59"/>
      <c r="C127" s="60"/>
      <c r="D127" s="59"/>
      <c r="E127" s="61"/>
    </row>
    <row r="128" spans="1:5" ht="12.75">
      <c r="A128" s="58"/>
      <c r="B128" s="59"/>
      <c r="C128" s="60"/>
      <c r="D128" s="59"/>
      <c r="E128" s="61"/>
    </row>
    <row r="129" spans="1:5" ht="12.75">
      <c r="A129" s="58"/>
      <c r="B129" s="59"/>
      <c r="C129" s="60"/>
      <c r="D129" s="59"/>
      <c r="E129" s="61"/>
    </row>
    <row r="130" spans="1:5" ht="25.5">
      <c r="A130" s="44" t="s">
        <v>119</v>
      </c>
      <c r="B130" s="45" t="s">
        <v>120</v>
      </c>
      <c r="C130" s="43">
        <v>224.68</v>
      </c>
      <c r="D130" s="12"/>
      <c r="E130" s="39">
        <f t="shared" si="2"/>
        <v>0</v>
      </c>
    </row>
    <row r="131" spans="1:5" ht="12.75">
      <c r="A131" s="44" t="s">
        <v>121</v>
      </c>
      <c r="B131" s="46" t="s">
        <v>122</v>
      </c>
      <c r="C131" s="43">
        <v>35</v>
      </c>
      <c r="D131" s="12"/>
      <c r="E131" s="39">
        <f t="shared" si="2"/>
        <v>0</v>
      </c>
    </row>
    <row r="132" spans="1:5" ht="25.5">
      <c r="A132" s="44" t="s">
        <v>123</v>
      </c>
      <c r="B132" s="45" t="s">
        <v>124</v>
      </c>
      <c r="C132" s="43">
        <v>372.89</v>
      </c>
      <c r="D132" s="12"/>
      <c r="E132" s="39">
        <f t="shared" si="2"/>
        <v>0</v>
      </c>
    </row>
    <row r="133" spans="1:5" ht="12.75">
      <c r="A133" s="44" t="s">
        <v>125</v>
      </c>
      <c r="B133" s="46" t="s">
        <v>126</v>
      </c>
      <c r="C133" s="43">
        <v>306.47</v>
      </c>
      <c r="D133" s="12"/>
      <c r="E133" s="39">
        <f t="shared" si="2"/>
        <v>0</v>
      </c>
    </row>
    <row r="134" spans="1:5" ht="12.75">
      <c r="A134" s="11"/>
      <c r="B134" s="12"/>
      <c r="C134" s="10"/>
      <c r="D134" s="12"/>
      <c r="E134" s="39">
        <f t="shared" si="2"/>
        <v>0</v>
      </c>
    </row>
    <row r="135" spans="1:5" ht="12.75">
      <c r="A135" s="11"/>
      <c r="B135" s="12"/>
      <c r="C135" s="10"/>
      <c r="D135" s="12"/>
      <c r="E135" s="39">
        <f t="shared" si="2"/>
        <v>0</v>
      </c>
    </row>
    <row r="136" spans="1:5" ht="12.75">
      <c r="A136" s="11"/>
      <c r="B136" s="12"/>
      <c r="C136" s="10"/>
      <c r="D136" s="12"/>
      <c r="E136" s="39">
        <f t="shared" si="2"/>
        <v>0</v>
      </c>
    </row>
    <row r="137" spans="1:5" ht="12.75">
      <c r="A137" s="11"/>
      <c r="B137" s="12"/>
      <c r="C137" s="10"/>
      <c r="D137" s="12"/>
      <c r="E137" s="39">
        <f t="shared" si="2"/>
        <v>0</v>
      </c>
    </row>
    <row r="138" spans="1:5" ht="12.75">
      <c r="A138" s="11"/>
      <c r="B138" s="12"/>
      <c r="C138" s="10"/>
      <c r="D138" s="12"/>
      <c r="E138" s="39">
        <f t="shared" si="2"/>
        <v>0</v>
      </c>
    </row>
    <row r="139" spans="1:5" ht="12.75">
      <c r="A139" s="11"/>
      <c r="B139" s="12"/>
      <c r="C139" s="10"/>
      <c r="D139" s="12"/>
      <c r="E139" s="39">
        <f t="shared" si="2"/>
        <v>0</v>
      </c>
    </row>
    <row r="140" spans="1:5" ht="12.75">
      <c r="A140" s="11"/>
      <c r="B140" s="12"/>
      <c r="C140" s="10"/>
      <c r="D140" s="12"/>
      <c r="E140" s="39">
        <f t="shared" si="2"/>
        <v>0</v>
      </c>
    </row>
    <row r="141" spans="1:5" ht="12.75">
      <c r="A141" s="11"/>
      <c r="B141" s="12"/>
      <c r="C141" s="10"/>
      <c r="D141" s="7"/>
      <c r="E141" s="39">
        <f t="shared" si="2"/>
        <v>0</v>
      </c>
    </row>
    <row r="142" spans="1:5" ht="12.75">
      <c r="A142" s="13"/>
      <c r="B142" s="13"/>
      <c r="C142" s="10"/>
      <c r="D142" s="13"/>
      <c r="E142" s="39">
        <f aca="true" t="shared" si="3" ref="E142:E171">D142*C142</f>
        <v>0</v>
      </c>
    </row>
    <row r="143" spans="1:5" ht="12.75">
      <c r="A143" s="13"/>
      <c r="B143" s="13"/>
      <c r="C143" s="10"/>
      <c r="D143" s="13"/>
      <c r="E143" s="39">
        <f t="shared" si="3"/>
        <v>0</v>
      </c>
    </row>
    <row r="144" spans="1:5" ht="12.75">
      <c r="A144" s="13"/>
      <c r="B144" s="13"/>
      <c r="C144" s="10"/>
      <c r="D144" s="13"/>
      <c r="E144" s="39">
        <f t="shared" si="3"/>
        <v>0</v>
      </c>
    </row>
    <row r="145" spans="1:5" ht="12.75">
      <c r="A145" s="13"/>
      <c r="B145" s="13"/>
      <c r="C145" s="10"/>
      <c r="D145" s="13"/>
      <c r="E145" s="39">
        <f t="shared" si="3"/>
        <v>0</v>
      </c>
    </row>
    <row r="146" spans="1:5" ht="12.75">
      <c r="A146" s="13"/>
      <c r="B146" s="13"/>
      <c r="C146" s="10"/>
      <c r="D146" s="13"/>
      <c r="E146" s="39">
        <f t="shared" si="3"/>
        <v>0</v>
      </c>
    </row>
    <row r="147" spans="1:5" ht="12.75">
      <c r="A147" s="13"/>
      <c r="B147" s="13"/>
      <c r="C147" s="10"/>
      <c r="D147" s="13"/>
      <c r="E147" s="39">
        <f t="shared" si="3"/>
        <v>0</v>
      </c>
    </row>
    <row r="148" spans="1:5" ht="12.75">
      <c r="A148" s="13"/>
      <c r="B148" s="13"/>
      <c r="C148" s="10"/>
      <c r="D148" s="13"/>
      <c r="E148" s="39">
        <f t="shared" si="3"/>
        <v>0</v>
      </c>
    </row>
    <row r="149" spans="1:5" ht="12.75">
      <c r="A149" s="13"/>
      <c r="B149" s="13"/>
      <c r="C149" s="10"/>
      <c r="D149" s="13"/>
      <c r="E149" s="39">
        <f t="shared" si="3"/>
        <v>0</v>
      </c>
    </row>
    <row r="150" spans="1:5" ht="12.75">
      <c r="A150" s="13"/>
      <c r="B150" s="13"/>
      <c r="C150" s="10"/>
      <c r="D150" s="13"/>
      <c r="E150" s="39">
        <f t="shared" si="3"/>
        <v>0</v>
      </c>
    </row>
    <row r="151" spans="1:5" ht="12.75">
      <c r="A151" s="13"/>
      <c r="B151" s="13"/>
      <c r="C151" s="10"/>
      <c r="D151" s="13"/>
      <c r="E151" s="39">
        <f t="shared" si="3"/>
        <v>0</v>
      </c>
    </row>
    <row r="152" spans="1:5" ht="12.75">
      <c r="A152" s="13"/>
      <c r="B152" s="13"/>
      <c r="C152" s="10"/>
      <c r="D152" s="13"/>
      <c r="E152" s="39">
        <f t="shared" si="3"/>
        <v>0</v>
      </c>
    </row>
    <row r="153" spans="1:5" ht="12.75">
      <c r="A153" s="13"/>
      <c r="B153" s="13"/>
      <c r="C153" s="10"/>
      <c r="D153" s="13"/>
      <c r="E153" s="39">
        <f t="shared" si="3"/>
        <v>0</v>
      </c>
    </row>
    <row r="154" spans="1:5" ht="12.75">
      <c r="A154" s="13"/>
      <c r="B154" s="13"/>
      <c r="C154" s="10"/>
      <c r="D154" s="13"/>
      <c r="E154" s="39">
        <f t="shared" si="3"/>
        <v>0</v>
      </c>
    </row>
    <row r="155" spans="1:5" ht="12.75">
      <c r="A155" s="13"/>
      <c r="B155" s="13"/>
      <c r="C155" s="10"/>
      <c r="D155" s="13"/>
      <c r="E155" s="39">
        <f t="shared" si="3"/>
        <v>0</v>
      </c>
    </row>
    <row r="156" spans="1:5" ht="12.75">
      <c r="A156" s="13"/>
      <c r="B156" s="13"/>
      <c r="C156" s="10"/>
      <c r="D156" s="13"/>
      <c r="E156" s="39">
        <f t="shared" si="3"/>
        <v>0</v>
      </c>
    </row>
    <row r="157" spans="1:5" ht="12.75">
      <c r="A157" s="13"/>
      <c r="B157" s="13"/>
      <c r="C157" s="10"/>
      <c r="D157" s="13"/>
      <c r="E157" s="39">
        <f t="shared" si="3"/>
        <v>0</v>
      </c>
    </row>
    <row r="158" spans="1:5" ht="12.75">
      <c r="A158" s="13"/>
      <c r="B158" s="13"/>
      <c r="C158" s="10"/>
      <c r="D158" s="13"/>
      <c r="E158" s="39">
        <f t="shared" si="3"/>
        <v>0</v>
      </c>
    </row>
    <row r="159" spans="1:5" ht="12.75">
      <c r="A159" s="13"/>
      <c r="B159" s="13"/>
      <c r="C159" s="10"/>
      <c r="D159" s="13"/>
      <c r="E159" s="39">
        <f t="shared" si="3"/>
        <v>0</v>
      </c>
    </row>
    <row r="160" spans="1:5" ht="12.75">
      <c r="A160" s="13"/>
      <c r="B160" s="13"/>
      <c r="C160" s="10"/>
      <c r="D160" s="13"/>
      <c r="E160" s="39">
        <f t="shared" si="3"/>
        <v>0</v>
      </c>
    </row>
    <row r="161" spans="1:5" ht="12.75">
      <c r="A161" s="13"/>
      <c r="B161" s="13"/>
      <c r="C161" s="10"/>
      <c r="D161" s="13"/>
      <c r="E161" s="39">
        <f t="shared" si="3"/>
        <v>0</v>
      </c>
    </row>
    <row r="162" spans="1:5" ht="12.75">
      <c r="A162" s="13"/>
      <c r="B162" s="13"/>
      <c r="C162" s="10"/>
      <c r="D162" s="13"/>
      <c r="E162" s="39">
        <f t="shared" si="3"/>
        <v>0</v>
      </c>
    </row>
    <row r="163" spans="1:5" ht="12.75">
      <c r="A163" s="13"/>
      <c r="B163" s="13"/>
      <c r="C163" s="10"/>
      <c r="D163" s="13"/>
      <c r="E163" s="39">
        <f t="shared" si="3"/>
        <v>0</v>
      </c>
    </row>
    <row r="164" spans="1:5" ht="12.75">
      <c r="A164" s="13"/>
      <c r="B164" s="13"/>
      <c r="C164" s="10"/>
      <c r="D164" s="13"/>
      <c r="E164" s="39">
        <f t="shared" si="3"/>
        <v>0</v>
      </c>
    </row>
    <row r="165" spans="1:5" ht="12.75">
      <c r="A165" s="13"/>
      <c r="B165" s="13"/>
      <c r="C165" s="10"/>
      <c r="D165" s="13"/>
      <c r="E165" s="39">
        <f t="shared" si="3"/>
        <v>0</v>
      </c>
    </row>
    <row r="166" spans="1:5" ht="12.75">
      <c r="A166" s="13"/>
      <c r="B166" s="13"/>
      <c r="C166" s="10"/>
      <c r="D166" s="13"/>
      <c r="E166" s="39">
        <f t="shared" si="3"/>
        <v>0</v>
      </c>
    </row>
    <row r="167" spans="1:5" ht="12.75">
      <c r="A167" s="13"/>
      <c r="B167" s="13"/>
      <c r="C167" s="10"/>
      <c r="D167" s="13"/>
      <c r="E167" s="39">
        <f t="shared" si="3"/>
        <v>0</v>
      </c>
    </row>
    <row r="168" spans="1:5" ht="12.75">
      <c r="A168" s="13"/>
      <c r="B168" s="13"/>
      <c r="C168" s="10"/>
      <c r="D168" s="13"/>
      <c r="E168" s="39">
        <f t="shared" si="3"/>
        <v>0</v>
      </c>
    </row>
    <row r="169" spans="1:5" ht="12.75">
      <c r="A169" s="13"/>
      <c r="B169" s="13"/>
      <c r="C169" s="10"/>
      <c r="D169" s="13"/>
      <c r="E169" s="39">
        <f t="shared" si="3"/>
        <v>0</v>
      </c>
    </row>
    <row r="170" spans="1:5" ht="12.75">
      <c r="A170" s="13"/>
      <c r="B170" s="13"/>
      <c r="C170" s="10"/>
      <c r="D170" s="13"/>
      <c r="E170" s="39">
        <f t="shared" si="3"/>
        <v>0</v>
      </c>
    </row>
    <row r="171" spans="1:5" ht="12.75">
      <c r="A171" s="13"/>
      <c r="B171" s="13"/>
      <c r="C171" s="10"/>
      <c r="D171" s="13"/>
      <c r="E171" s="39">
        <f t="shared" si="3"/>
        <v>0</v>
      </c>
    </row>
    <row r="172" spans="1:5" ht="12.75">
      <c r="A172" s="71" t="s">
        <v>51</v>
      </c>
      <c r="B172" s="71"/>
      <c r="C172" s="49">
        <f>SUM(C95:C171)</f>
        <v>10197.65</v>
      </c>
      <c r="D172" s="35">
        <f>SUM(D95:D171)</f>
        <v>0</v>
      </c>
      <c r="E172" s="40">
        <f>SUM(E130:E171)+SUM(E95:E117)</f>
        <v>0</v>
      </c>
    </row>
    <row r="173" spans="1:5" ht="12.75">
      <c r="A173" s="25"/>
      <c r="B173" s="25"/>
      <c r="C173" s="25"/>
      <c r="D173" s="25"/>
      <c r="E173" s="25"/>
    </row>
    <row r="174" spans="1:5" ht="12.75">
      <c r="A174" s="95" t="s">
        <v>127</v>
      </c>
      <c r="B174" s="95"/>
      <c r="C174" s="95"/>
      <c r="D174" s="95"/>
      <c r="E174" s="95"/>
    </row>
    <row r="175" spans="1:5" ht="12.75">
      <c r="A175" s="47"/>
      <c r="B175" s="47"/>
      <c r="C175" s="47"/>
      <c r="D175" s="47"/>
      <c r="E175" s="48">
        <v>4</v>
      </c>
    </row>
    <row r="176" spans="1:5" ht="12.75">
      <c r="A176" s="25"/>
      <c r="B176" s="25"/>
      <c r="C176" s="25"/>
      <c r="D176" s="25"/>
      <c r="E176" s="25"/>
    </row>
    <row r="177" spans="1:6" ht="15.75">
      <c r="A177" s="77" t="s">
        <v>128</v>
      </c>
      <c r="B177" s="77"/>
      <c r="C177" s="77"/>
      <c r="D177" s="77"/>
      <c r="E177" s="77"/>
      <c r="F177" s="14"/>
    </row>
    <row r="178" spans="1:5" ht="12.75">
      <c r="A178" s="25"/>
      <c r="B178" s="25"/>
      <c r="C178" s="25"/>
      <c r="D178" s="25"/>
      <c r="E178" s="25"/>
    </row>
    <row r="179" spans="1:5" ht="25.5" customHeight="1">
      <c r="A179" s="15" t="s">
        <v>129</v>
      </c>
      <c r="B179" s="15" t="s">
        <v>130</v>
      </c>
      <c r="C179" s="88" t="s">
        <v>131</v>
      </c>
      <c r="D179" s="89"/>
      <c r="E179" s="90"/>
    </row>
    <row r="180" spans="1:5" ht="24.75" customHeight="1">
      <c r="A180" s="50" t="s">
        <v>132</v>
      </c>
      <c r="B180" s="51">
        <f>E25</f>
        <v>0</v>
      </c>
      <c r="C180" s="91">
        <f>B180*12</f>
        <v>0</v>
      </c>
      <c r="D180" s="92"/>
      <c r="E180" s="93"/>
    </row>
    <row r="181" spans="1:5" ht="27" customHeight="1">
      <c r="A181" s="50" t="s">
        <v>72</v>
      </c>
      <c r="B181" s="51">
        <f>E90</f>
        <v>0</v>
      </c>
      <c r="C181" s="91">
        <f>B181*12</f>
        <v>0</v>
      </c>
      <c r="D181" s="92"/>
      <c r="E181" s="93"/>
    </row>
    <row r="182" spans="1:5" ht="27" customHeight="1">
      <c r="A182" s="50" t="s">
        <v>133</v>
      </c>
      <c r="B182" s="51">
        <f>E172</f>
        <v>0</v>
      </c>
      <c r="C182" s="91">
        <f>B182*12</f>
        <v>0</v>
      </c>
      <c r="D182" s="92"/>
      <c r="E182" s="93"/>
    </row>
    <row r="183" spans="1:5" ht="30">
      <c r="A183" s="52" t="s">
        <v>134</v>
      </c>
      <c r="B183" s="23">
        <f>SUM(B180:B182)</f>
        <v>0</v>
      </c>
      <c r="C183" s="74">
        <f>SUM(C180:E182)</f>
        <v>0</v>
      </c>
      <c r="D183" s="75"/>
      <c r="E183" s="76"/>
    </row>
    <row r="184" spans="1:5" ht="12.75">
      <c r="A184" s="25"/>
      <c r="B184" s="25"/>
      <c r="C184" s="25"/>
      <c r="D184" s="25"/>
      <c r="E184" s="25"/>
    </row>
    <row r="185" spans="1:5" ht="12.75">
      <c r="A185" s="25"/>
      <c r="B185" s="25"/>
      <c r="C185" s="25"/>
      <c r="D185" s="25"/>
      <c r="E185" s="25"/>
    </row>
    <row r="225" ht="12.75">
      <c r="E225" s="2">
        <v>5</v>
      </c>
    </row>
  </sheetData>
  <sheetProtection password="CF7A" sheet="1" objects="1" scenarios="1"/>
  <mergeCells count="38">
    <mergeCell ref="A88:B88"/>
    <mergeCell ref="A85:B85"/>
    <mergeCell ref="A87:E87"/>
    <mergeCell ref="A177:E177"/>
    <mergeCell ref="A174:E174"/>
    <mergeCell ref="A172:B172"/>
    <mergeCell ref="C179:E179"/>
    <mergeCell ref="C180:E180"/>
    <mergeCell ref="C181:E181"/>
    <mergeCell ref="C182:E182"/>
    <mergeCell ref="C183:E183"/>
    <mergeCell ref="A7:E7"/>
    <mergeCell ref="A27:E27"/>
    <mergeCell ref="A29:E29"/>
    <mergeCell ref="A18:B18"/>
    <mergeCell ref="A90:B90"/>
    <mergeCell ref="A89:E89"/>
    <mergeCell ref="A92:E92"/>
    <mergeCell ref="A9:E9"/>
    <mergeCell ref="A10:E10"/>
    <mergeCell ref="A86:B86"/>
    <mergeCell ref="A11:E11"/>
    <mergeCell ref="A12:E12"/>
    <mergeCell ref="A13:E13"/>
    <mergeCell ref="A14:E14"/>
    <mergeCell ref="A65:E65"/>
    <mergeCell ref="A69:E69"/>
    <mergeCell ref="A64:B64"/>
    <mergeCell ref="A68:B68"/>
    <mergeCell ref="A32:E32"/>
    <mergeCell ref="A2:B2"/>
    <mergeCell ref="A16:E16"/>
    <mergeCell ref="A76:E76"/>
    <mergeCell ref="A74:B74"/>
    <mergeCell ref="A50:E50"/>
    <mergeCell ref="A60:E60"/>
    <mergeCell ref="A47:B47"/>
    <mergeCell ref="A59:B59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SESA</dc:creator>
  <cp:keywords/>
  <dc:description/>
  <cp:lastModifiedBy>SESA</cp:lastModifiedBy>
  <cp:lastPrinted>2013-08-05T18:38:31Z</cp:lastPrinted>
  <dcterms:created xsi:type="dcterms:W3CDTF">2011-12-02T12:48:13Z</dcterms:created>
  <dcterms:modified xsi:type="dcterms:W3CDTF">2013-11-08T13:48:56Z</dcterms:modified>
  <cp:category/>
  <cp:version/>
  <cp:contentType/>
  <cp:contentStatus/>
</cp:coreProperties>
</file>